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\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Accueil</vt:lpstr>
      <vt:lpstr>1. Méthode</vt:lpstr>
      <vt:lpstr>2. Règles officielles</vt:lpstr>
      <vt:lpstr>3. Critères &amp; phases</vt:lpstr>
      <vt:lpstr>4. Balayage</vt:lpstr>
      <vt:lpstr>5. Synthèse</vt:lpstr>
      <vt:lpstr>Accueil!Print_Area</vt:lpstr>
    </vt:vector>
  </TitlesOfParts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Mathieu Bouvard</cp:lastModifiedBy>
  <cp:revision>1</cp:revision>
  <dcterms:created xsi:type="dcterms:W3CDTF">2026-07-28T06:16:59Z</dcterms:created>
  <dcterms:modified xsi:type="dcterms:W3CDTF">2026-07-28T06:19:28Z</dcterms:modified>
  <dc:language>en-US</dc:language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0x01010074CA82F6900AF748946AFEBC85000E0D</vt:lpwstr>
  </property>
</Properties>
</file>

<file path=xl\_rels\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\calcChain.xml><?xml version="1.0" encoding="utf-8"?>
<calcChain xmlns="http://schemas.openxmlformats.org/spreadsheetml/2006/main">
  <c r="C26" i="6" l="1"/>
  <c r="C25" i="6"/>
  <c r="C24" i="6"/>
  <c r="C23" i="6"/>
  <c r="C22" i="6"/>
  <c r="M29" i="5"/>
  <c r="Q29" i="5" s="1"/>
  <c r="R29" i="5" s="1"/>
  <c r="M28" i="5"/>
  <c r="Q28" i="5" s="1"/>
  <c r="R28" i="5" s="1"/>
  <c r="M27" i="5"/>
  <c r="Q27" i="5" s="1"/>
  <c r="R27" i="5" s="1"/>
  <c r="Q26" i="5"/>
  <c r="R26" i="5" s="1"/>
  <c r="M26" i="5"/>
  <c r="M25" i="5"/>
  <c r="Q25" i="5" s="1"/>
  <c r="R25" i="5" s="1"/>
  <c r="M24" i="5"/>
  <c r="Q24" i="5" s="1"/>
  <c r="R24" i="5" s="1"/>
  <c r="Q23" i="5"/>
  <c r="R23" i="5" s="1"/>
  <c r="M23" i="5"/>
  <c r="Q22" i="5"/>
  <c r="R22" i="5" s="1"/>
  <c r="M22" i="5"/>
  <c r="M21" i="5"/>
  <c r="Q21" i="5" s="1"/>
  <c r="R21" i="5" s="1"/>
  <c r="M20" i="5"/>
  <c r="Q20" i="5" s="1"/>
  <c r="R20" i="5" s="1"/>
  <c r="M19" i="5"/>
  <c r="Q19" i="5" s="1"/>
  <c r="R19" i="5" s="1"/>
  <c r="M18" i="5"/>
  <c r="Q18" i="5" s="1"/>
  <c r="R18" i="5" s="1"/>
  <c r="M17" i="5"/>
  <c r="Q17" i="5" s="1"/>
  <c r="R17" i="5" s="1"/>
  <c r="M16" i="5"/>
  <c r="Q16" i="5" s="1"/>
  <c r="R16" i="5" s="1"/>
  <c r="M15" i="5"/>
  <c r="Q15" i="5" s="1"/>
  <c r="R15" i="5" s="1"/>
  <c r="M14" i="5"/>
  <c r="Q14" i="5" s="1"/>
  <c r="R14" i="5" s="1"/>
  <c r="M13" i="5"/>
  <c r="Q13" i="5" s="1"/>
  <c r="R13" i="5" s="1"/>
  <c r="Q12" i="5"/>
  <c r="R12" i="5" s="1"/>
  <c r="M12" i="5"/>
  <c r="M11" i="5"/>
  <c r="Q11" i="5" s="1"/>
  <c r="R11" i="5" s="1"/>
  <c r="M10" i="5"/>
  <c r="Q10" i="5" s="1"/>
  <c r="R10" i="5" s="1"/>
  <c r="Q9" i="5"/>
  <c r="R9" i="5" s="1"/>
  <c r="M9" i="5"/>
  <c r="Q8" i="5"/>
  <c r="R8" i="5" s="1"/>
  <c r="M8" i="5"/>
  <c r="M7" i="5"/>
  <c r="Q7" i="5" s="1"/>
  <c r="R7" i="5" s="1"/>
  <c r="M6" i="5"/>
  <c r="B7" i="6" s="1"/>
  <c r="C7" i="6" l="1"/>
  <c r="B8" i="6"/>
  <c r="C8" i="6"/>
  <c r="B6" i="6"/>
  <c r="B9" i="6" s="1"/>
  <c r="C6" i="6"/>
  <c r="Q6" i="5"/>
  <c r="C9" i="6" l="1"/>
  <c r="D8" i="6" s="1"/>
  <c r="R6" i="5"/>
  <c r="D13" i="6" s="1"/>
  <c r="D12" i="6"/>
  <c r="D7" i="6"/>
  <c r="D6" i="6" l="1"/>
</calcChain>
</file>

<file path=xl\charts\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Immobilisation / charges (montants)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5F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9D72-47B1-9649-CE89F1BC3467}"/>
              </c:ext>
            </c:extLst>
          </c:dPt>
          <c:dPt>
            <c:idx val="1"/>
            <c:bubble3D val="0"/>
            <c:spPr>
              <a:solidFill>
                <a:srgbClr val="405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72-47B1-9649-CE89F1BC3467}"/>
              </c:ext>
            </c:extLst>
          </c:dPt>
          <c:dPt>
            <c:idx val="2"/>
            <c:bubble3D val="0"/>
            <c:spPr>
              <a:solidFill>
                <a:srgbClr val="8A6D1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9D72-47B1-9649-CE89F1BC346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9D72-47B1-9649-CE89F1BC346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9D72-47B1-9649-CE89F1BC3467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9D72-47B1-9649-CE89F1BC3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 Synthèse'!$A$6:$A$8</c:f>
              <c:strCache>
                <c:ptCount val="3"/>
                <c:pt idx="0">
                  <c:v>À immobiliser</c:v>
                </c:pt>
                <c:pt idx="1">
                  <c:v>À passer en charges</c:v>
                </c:pt>
                <c:pt idx="2">
                  <c:v>Reste à trancher</c:v>
                </c:pt>
              </c:strCache>
            </c:strRef>
          </c:cat>
          <c:val>
            <c:numRef>
              <c:f>'5. Synthèse'!$C$6:$C$8</c:f>
              <c:numCache>
                <c:formatCode>#\ ##0" €";\-#\ ##0" €";\-</c:formatCode>
                <c:ptCount val="3"/>
                <c:pt idx="0">
                  <c:v>28500</c:v>
                </c:pt>
                <c:pt idx="1">
                  <c:v>9000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72-47B1-9649-CE89F1BC3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\charts\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Coût recensé par nature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2A6C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'5. Synthèse'!$A$22:$A$26</c:f>
              <c:strCache>
                <c:ptCount val="5"/>
                <c:pt idx="0">
                  <c:v>Logiciel / licence acheté</c:v>
                </c:pt>
                <c:pt idx="1">
                  <c:v>Logiciel développé en interne</c:v>
                </c:pt>
                <c:pt idx="2">
                  <c:v>Site internet / application</c:v>
                </c:pt>
                <c:pt idx="3">
                  <c:v>R&amp;D (projet innovant)</c:v>
                </c:pt>
                <c:pt idx="4">
                  <c:v>Maintenance / évolution</c:v>
                </c:pt>
              </c:strCache>
            </c:strRef>
          </c:cat>
          <c:val>
            <c:numRef>
              <c:f>'5. Synthèse'!$C$22:$C$26</c:f>
              <c:numCache>
                <c:formatCode>#\ ##0" €";\-#\ ##0" €";\-</c:formatCode>
                <c:ptCount val="5"/>
                <c:pt idx="0">
                  <c:v>4500</c:v>
                </c:pt>
                <c:pt idx="1">
                  <c:v>24000</c:v>
                </c:pt>
                <c:pt idx="2">
                  <c:v>0</c:v>
                </c:pt>
                <c:pt idx="3">
                  <c:v>6000</c:v>
                </c:pt>
                <c:pt idx="4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8-4813-BDF1-66AE815F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972928"/>
        <c:axId val="29704794"/>
      </c:barChart>
      <c:catAx>
        <c:axId val="73972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9704794"/>
        <c:crosses val="autoZero"/>
        <c:auto val="1"/>
        <c:lblAlgn val="ctr"/>
        <c:lblOffset val="100"/>
        <c:noMultiLvlLbl val="0"/>
      </c:catAx>
      <c:valAx>
        <c:axId val="2970479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\ ##0&quot; €&quot;;\-#\ ##0&quot; €&quot;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397292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\drawings\_rels\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\drawings\_rels\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\drawings\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590040</xdr:colOff>
      <xdr:row>2</xdr:row>
      <xdr:rowOff>447480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247680"/>
          <a:ext cx="1999800" cy="447480"/>
        </a:xfrm>
        <a:prstGeom prst="rect">
          <a:avLst/>
        </a:prstGeom>
        <a:ln w="0">
          <a:noFill/>
        </a:ln>
      </xdr:spPr>
    </xdr:pic>
    <xdr:clientData/>
  </xdr:twoCellAnchor>
</xdr:wsDr>
</file>

<file path=xl\drawings\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12</xdr:col>
      <xdr:colOff>39240</xdr:colOff>
      <xdr:row>12</xdr:row>
      <xdr:rowOff>238680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19</xdr:row>
      <xdr:rowOff>0</xdr:rowOff>
    </xdr:from>
    <xdr:to>
      <xdr:col>12</xdr:col>
      <xdr:colOff>39240</xdr:colOff>
      <xdr:row>31</xdr:row>
      <xdr:rowOff>39960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\sharedStrings.xml><?xml version="1.0" encoding="utf-8"?>
<sst xmlns="http://schemas.openxmlformats.org/spreadsheetml/2006/main" count="233" uniqueCount="206">
  <si>
    <t>Immobilisation des développements informatiques</t>
  </si>
  <si>
    <t>Support d'atelier : méthode, textes de référence et grille d'analyse</t>
  </si>
  <si>
    <t>Références : Plan comptable général (règlement ANC n° 2014-03), CGI, doctrine BOFiP</t>
  </si>
  <si>
    <t>Client / dossier :</t>
  </si>
  <si>
    <t>Établi par :</t>
  </si>
  <si>
    <t>Exercice concerné :</t>
  </si>
  <si>
    <t>Date de l'atelier :</t>
  </si>
  <si>
    <t>Ce que contient le classeur</t>
  </si>
  <si>
    <t>1. Méthode</t>
  </si>
  <si>
    <t>La marche à suivre, étape par étape, et l'arbre de décision.</t>
  </si>
  <si>
    <t>2. Règles officielles</t>
  </si>
  <si>
    <t>Les règles applicables, chacune renvoyée à son texte.</t>
  </si>
  <si>
    <t>3. Critères et phases</t>
  </si>
  <si>
    <t>Les six critères et le découpage des phases d'un projet.</t>
  </si>
  <si>
    <t>4. Balayage</t>
  </si>
  <si>
    <t>La grille à remplir : un développement par ligne, verdict et amortissement.</t>
  </si>
  <si>
    <t>5. Synthèse</t>
  </si>
  <si>
    <t>Les totaux et deux graphiques : ce qui s'immobilise, ce qui passe en charges.</t>
  </si>
  <si>
    <t>Ce classeur reprend les textes en vigueur pour aider à trancher en séance. Il ne remplace ni l'examen au cas par cas, ni la doctrine applicable à la clôture. Chaque immobilisation reste une décision de gestion, à justifier au dossier de travail.</t>
  </si>
  <si>
    <t>Méthode</t>
  </si>
  <si>
    <t>À dérouler pour chaque développement recensé chez le client.</t>
  </si>
  <si>
    <t>#</t>
  </si>
  <si>
    <t>Étape</t>
  </si>
  <si>
    <t>En pratique</t>
  </si>
  <si>
    <t>Où regarder</t>
  </si>
  <si>
    <t>1</t>
  </si>
  <si>
    <t>Recenser</t>
  </si>
  <si>
    <t>On liste chaque développement comme un projet identifié à part (un projet, une ligne). On regroupe ou on scinde pour isoler des ensembles cohérents et datables.</t>
  </si>
  <si>
    <t>Onglet 4</t>
  </si>
  <si>
    <t>2</t>
  </si>
  <si>
    <t>Qualifier la nature</t>
  </si>
  <si>
    <t>Logiciel acheté, logiciel développé en interne, site ou application, projet de R&amp;D, ou simple maintenance. La nature oriente déjà le traitement.</t>
  </si>
  <si>
    <t>Onglet 3</t>
  </si>
  <si>
    <t>3</t>
  </si>
  <si>
    <t>Situer la phase</t>
  </si>
  <si>
    <t>On place la dépense : recherche et conception, développement et production, ou exploitation. C'est la phase qui commande avant tout.</t>
  </si>
  <si>
    <t>4</t>
  </si>
  <si>
    <t>Passer les six critères</t>
  </si>
  <si>
    <t>Uniquement en phase de développement : les six critères doivent tous être réunis. Un seul qui manque, et le projet reste en charges.</t>
  </si>
  <si>
    <t>PCG art. 212-3</t>
  </si>
  <si>
    <t>5</t>
  </si>
  <si>
    <t>Trancher</t>
  </si>
  <si>
    <t>On en déduit le traitement. Dans l'onglet 4, la colonne Verdict le calcule à partir des réponses saisies.</t>
  </si>
  <si>
    <t>6</t>
  </si>
  <si>
    <t>Chiffrer et amortir</t>
  </si>
  <si>
    <t>On retient le coût éligible (hors recherche et formation), le compte (232 puis 205, produit 721), la date de mise en service et la durée : la dotation se calcule seule.</t>
  </si>
  <si>
    <t>PCG art. 213-8 et 214-3</t>
  </si>
  <si>
    <t>7</t>
  </si>
  <si>
    <t>Justifier</t>
  </si>
  <si>
    <t>On note la décision et sa raison dans la dernière colonne. C'est une décision de gestion, opposable, qui doit rester au dossier.</t>
  </si>
  <si>
    <t>Dossier de travail</t>
  </si>
  <si>
    <t>Arbre de décision</t>
  </si>
  <si>
    <t>Q1</t>
  </si>
  <si>
    <t>Le logiciel ou le site a-t-il été acheté à un tiers ?</t>
  </si>
  <si>
    <t>Oui : immobilisation au coût d'acquisition (compte 205 ; tolérance pour les petits montants). Non : question 2.</t>
  </si>
  <si>
    <t>Q2</t>
  </si>
  <si>
    <t>S'agit-il de simple maintenance, de corrections ou d'exploitation ?</t>
  </si>
  <si>
    <t>Oui : charges. Non : question 3.</t>
  </si>
  <si>
    <t>Q3</t>
  </si>
  <si>
    <t>La dépense relève-t-elle de la recherche ou de la conception (étude, faisabilité, analyse fonctionnelle) ?</t>
  </si>
  <si>
    <t>Oui : charges, sans exception (art. 212-3). Non : question 4.</t>
  </si>
  <si>
    <t>Q4</t>
  </si>
  <si>
    <t>On est donc en développement. Les six critères sont-ils tous réunis ?</t>
  </si>
  <si>
    <t>Oui : immobilisation (compte 232 puis 205, produit 721). Non, ne serait-ce qu'un seul : charges.</t>
  </si>
  <si>
    <t>Règles officielles d'immobilisation</t>
  </si>
  <si>
    <t>Chaque règle renvoie à son texte. Rien n'est avancé hors des sources.</t>
  </si>
  <si>
    <t>Thème</t>
  </si>
  <si>
    <t>Règle</t>
  </si>
  <si>
    <t>Traitement</t>
  </si>
  <si>
    <t>Référence</t>
  </si>
  <si>
    <t>Définition d'un actif</t>
  </si>
  <si>
    <t>Un actif est un élément identifiable du patrimoine ayant une valeur économique positive : une ressource contrôlée du fait d'événements passés, dont l'entité attend des avantages économiques futurs.</t>
  </si>
  <si>
    <t>Immobilisation si les conditions d'un actif sont réunies</t>
  </si>
  <si>
    <t>PCG art. 211-1 et 211-5</t>
  </si>
  <si>
    <t>Frais de recherche</t>
  </si>
  <si>
    <t>Les dépenses de la phase de recherche préalable au développement sont comptabilisées en charges au fur et à mesure. Elles ne peuvent jamais être immobilisées, ni réintégrées par la suite.</t>
  </si>
  <si>
    <t>Charges, sans exception</t>
  </si>
  <si>
    <t>Frais de développement</t>
  </si>
  <si>
    <t>Ils peuvent être portés à l'actif s'ils se rattachent à un projet nettement individualisé, ayant de sérieuses chances de réussite technique et de rentabilité commerciale, et si les six critères sont réunis. L'activation est la méthode préférentielle, à appliquer de façon constante.</t>
  </si>
  <si>
    <t>Immobilisation possible si les six critères sont réunis</t>
  </si>
  <si>
    <t>Les six critères</t>
  </si>
  <si>
    <t>Faisabilité technique de l'achèvement ; intention d'achever puis d'utiliser ou de vendre ; capacité à utiliser ou à vendre ; avantages économiques futurs probables ; ressources suffisantes pour mener à bien le projet ; évaluation fiable des dépenses. Les six ensemble.</t>
  </si>
  <si>
    <t>Condition de l'immobilisation</t>
  </si>
  <si>
    <t>Logiciels développés en interne</t>
  </si>
  <si>
    <t>Le coût de production court de la conception détaillée (analyse organique) jusqu'à la documentation technique. En pratique, trois phases : l'étude préalable et l'analyse fonctionnelle restent en charges ; l'analyse organique, la programmation, les tests et jeux d'essais, la documentation technique sont immobilisables ; la formation et la maintenance repartent en charges.</t>
  </si>
  <si>
    <t>Selon la phase (voir onglet 3)</t>
  </si>
  <si>
    <t>PCG art. 611-4 et 611-5 ; avis CNC n° 31 (1987)</t>
  </si>
  <si>
    <t>Sites internet et applications</t>
  </si>
  <si>
    <t>Même logique. La recherche préalable (objectifs, fonctionnalités attendues) est en charges ; le développement et la production (nom de domaine, développement, conception graphique) sont immobilisables si les six critères sont réunis ; l'exploitation est en charges, sauf ajout d'une fonctionnalité nouvelle, qui constitue un nouveau développement.</t>
  </si>
  <si>
    <t>PCG art. 612-1 à 612-4</t>
  </si>
  <si>
    <t>Coût à retenir</t>
  </si>
  <si>
    <t>On immobilise le coût de production, c'est-à-dire les coûts directement rattachables à la création et à la mise en état d'utilisation. On exclut la phase de recherche, les frais administratifs et les frais de formation.</t>
  </si>
  <si>
    <t>Coût de production</t>
  </si>
  <si>
    <t>PCG art. 213-8 et 611-4</t>
  </si>
  <si>
    <t>Écritures</t>
  </si>
  <si>
    <t>Pendant les travaux : immobilisation incorporelle en cours (232), le coût interne étant neutralisé par la production immobilisée (721). À l'achèvement : virement en 205, concessions, brevets, licences et logiciels.</t>
  </si>
  <si>
    <t>Comptes 232, 721 puis 205</t>
  </si>
  <si>
    <t>PCG, plan de comptes ; art. 611-4</t>
  </si>
  <si>
    <t>Amortissement</t>
  </si>
  <si>
    <t>Amortissement sur la durée d'utilisation attendue du projet. Si elle ne peut être fixée de façon fiable, la durée est plafonnée à cinq ans. Le point de départ est la mise en service.</t>
  </si>
  <si>
    <t>Durée d'utilisation, cinq ans au plus à défaut</t>
  </si>
  <si>
    <t>PCG art. 214-3</t>
  </si>
  <si>
    <t>Volet fiscal</t>
  </si>
  <si>
    <t>Le choix comptable emporte en principe le sort fiscal : c'est une décision de gestion, opposable. Une option de déduction immédiate des dépenses de fonctionnement de R&amp;D existe, exercée globalement. À ne pas confondre avec le crédit d'impôt recherche et le crédit d'impôt innovation, qui sont autre chose.</t>
  </si>
  <si>
    <t>Aligné sur le comptable ; option art. 236</t>
  </si>
  <si>
    <t>CGI art. 236 ; BOFiP BOI-BIC-CHG-20-30-30</t>
  </si>
  <si>
    <t>Critères et phases</t>
  </si>
  <si>
    <t>Le détail concret : les six critères, puis le découpage des phases.</t>
  </si>
  <si>
    <t>A. Les six critères, en phase de développement</t>
  </si>
  <si>
    <t>Critère</t>
  </si>
  <si>
    <t>La question à se poser</t>
  </si>
  <si>
    <t>Ce qui le démontre</t>
  </si>
  <si>
    <t>Faisabilité technique</t>
  </si>
  <si>
    <t>Sait-on techniquement mener le développement jusqu'au bout, jusqu'à un produit utilisable ou vendable ?</t>
  </si>
  <si>
    <t>Prototype qui tourne, preuve de concept validée, briques techniques maîtrisées.</t>
  </si>
  <si>
    <t>Intention d'achever</t>
  </si>
  <si>
    <t>L'entreprise a-t-elle vraiment l'intention de finir, puis d'utiliser ou de vendre ?</t>
  </si>
  <si>
    <t>Décision actée, budget voté, feuille de route, note de la direction.</t>
  </si>
  <si>
    <t>Capacité à utiliser ou vendre</t>
  </si>
  <si>
    <t>Est-elle en mesure d'exploiter ou de commercialiser le résultat ?</t>
  </si>
  <si>
    <t>Marché identifié, intégration prévue en interne, clients visés.</t>
  </si>
  <si>
    <t>Avantages économiques futurs</t>
  </si>
  <si>
    <t>Le projet rapportera-t-il, sous forme de recettes ou d'économies ?</t>
  </si>
  <si>
    <t>Chiffre d'affaires attendu, gains de productivité, utilité interne démontrée.</t>
  </si>
  <si>
    <t>Ressources suffisantes</t>
  </si>
  <si>
    <t>Dispose-t-elle des moyens techniques, financiers et humains pour aller au bout ?</t>
  </si>
  <si>
    <t>Équipe dédiée, financement bouclé, prestataires engagés.</t>
  </si>
  <si>
    <t>Coût mesurable</t>
  </si>
  <si>
    <t>Le coût du projet peut-il être suivi de façon fiable ?</t>
  </si>
  <si>
    <t>Suivi des temps, factures fléchées, comptabilité analytique par projet.</t>
  </si>
  <si>
    <t>B. Le découpage des phases (logiciels et sites)</t>
  </si>
  <si>
    <t>Phase</t>
  </si>
  <si>
    <t>Ce qu'elle recouvre</t>
  </si>
  <si>
    <t>Recherche et conception</t>
  </si>
  <si>
    <t>Étude d'opportunité, faisabilité, analyse fonctionnelle (le « quoi »), cahier des charges, choix de la solution.</t>
  </si>
  <si>
    <t>Charges</t>
  </si>
  <si>
    <t>Développement et production</t>
  </si>
  <si>
    <t>Analyse organique (le « comment »), programmation, paramétrage, tests et jeux d'essais, documentation technique, recette.</t>
  </si>
  <si>
    <t>Immobilisable si les six critères sont réunis</t>
  </si>
  <si>
    <t>Exploitation et maintenance</t>
  </si>
  <si>
    <t>Formation des utilisateurs, documentation utilisateur, corrections, hébergement, mises à jour mineures.</t>
  </si>
  <si>
    <t>Charges, sauf fonctionnalité nouvelle (nouveau développement)</t>
  </si>
  <si>
    <t>C. Quelques cas qui reviennent souvent</t>
  </si>
  <si>
    <t>Logiciel ou licence acheté</t>
  </si>
  <si>
    <t>Immobilisé à son coût d'acquisition en 205, indépendamment des critères de développement. Un faible montant peut par tolérance partir directement en charges.</t>
  </si>
  <si>
    <t>Abonnement SaaS ou cloud</t>
  </si>
  <si>
    <t>Un simple droit d'usage payé par abonnement, sans contrôle de l'actif, reste une charge, même s'il est récurrent et conséquent.</t>
  </si>
  <si>
    <t>Nom de domaine</t>
  </si>
  <si>
    <t>Immobilisable seulement si les coûts de développement du site le sont eux-mêmes. À défaut, il passe en charges.</t>
  </si>
  <si>
    <t>Évolution d'un logiciel existant</t>
  </si>
  <si>
    <t>Une vraie fonctionnalité nouvelle est un nouveau projet, potentiellement immobilisable. Une correction ou un ajustement reste une charge.</t>
  </si>
  <si>
    <t>Balayage des développements</t>
  </si>
  <si>
    <t>Un développement par ligne. On renseigne les cellules jaunes, le verdict et l'amortissement suivent.</t>
  </si>
  <si>
    <t>À saisir dans les cellules jaunes. Les six critères ne se remplissent qu'en phase de développement. Verdict : vert pour immobilisation, gris pour charges, ambre quand il reste à trancher.</t>
  </si>
  <si>
    <t>Date de clôture retenue pour le prorata :</t>
  </si>
  <si>
    <t>Ajustez cette date : elle sert au calcul de la première dotation (amortissement linéaire, prorata au mois de mise en service).</t>
  </si>
  <si>
    <t>N°</t>
  </si>
  <si>
    <t>Développement / projet</t>
  </si>
  <si>
    <t>Nature</t>
  </si>
  <si>
    <t>Projet
individualisé ?</t>
  </si>
  <si>
    <t>C1
Faisabilité</t>
  </si>
  <si>
    <t>C2
Intention</t>
  </si>
  <si>
    <t>C3 Utiliser
ou vendre</t>
  </si>
  <si>
    <t>C4 Avantages
futurs</t>
  </si>
  <si>
    <t>C5
Ressources</t>
  </si>
  <si>
    <t>C6 Coût
mesurable</t>
  </si>
  <si>
    <t>Coût éligible
estimé (€)</t>
  </si>
  <si>
    <t>VERDICT</t>
  </si>
  <si>
    <t>Compte</t>
  </si>
  <si>
    <t>Durée
amort. (ans)</t>
  </si>
  <si>
    <t>Date de mise
en service</t>
  </si>
  <si>
    <t>Dotation
annuelle (€)</t>
  </si>
  <si>
    <t>Dotation 1er
exercice (€)</t>
  </si>
  <si>
    <t>Décision retenue et justification</t>
  </si>
  <si>
    <t>Plateforme de réservation en ligne, module client</t>
  </si>
  <si>
    <t>Logiciel développé en interne</t>
  </si>
  <si>
    <t>Oui</t>
  </si>
  <si>
    <t>205</t>
  </si>
  <si>
    <t>Phase de développement, les six critères sont réunis, coût suivi en analytique.</t>
  </si>
  <si>
    <t>Étude d'opportunité et cahier des charges du CRM</t>
  </si>
  <si>
    <t>R&amp;D (projet innovant)</t>
  </si>
  <si>
    <t>Phase de recherche et conception : charges (art. 212-3).</t>
  </si>
  <si>
    <t>Licence du logiciel de paie</t>
  </si>
  <si>
    <t>Logiciel / licence acheté</t>
  </si>
  <si>
    <t>Logiciel acheté, inscrit à son coût d'acquisition.</t>
  </si>
  <si>
    <t>Maintenance et corrections mensuelles du site</t>
  </si>
  <si>
    <t>Maintenance / évolution</t>
  </si>
  <si>
    <t>Maintenance courante : charges.</t>
  </si>
  <si>
    <t>Synthèse</t>
  </si>
  <si>
    <t>Les totaux et les graphiques se calculent à partir de l'onglet Balayage.</t>
  </si>
  <si>
    <t>Ce que donne le balayage</t>
  </si>
  <si>
    <t>Catégorie</t>
  </si>
  <si>
    <t>Nb de lignes</t>
  </si>
  <si>
    <t>Montant (€)</t>
  </si>
  <si>
    <t>Part</t>
  </si>
  <si>
    <t>À immobiliser</t>
  </si>
  <si>
    <t>À passer en charges</t>
  </si>
  <si>
    <t>Reste à trancher</t>
  </si>
  <si>
    <t>Total recensé</t>
  </si>
  <si>
    <t>Amortissement prévisionnel</t>
  </si>
  <si>
    <t>Dotation annuelle des immobilisations</t>
  </si>
  <si>
    <t>Dont dotation du premier exercice (prorata)</t>
  </si>
  <si>
    <t>Les compteurs tiennent compte des quatre lignes d'exemple tant qu'elles restent en place. On les efface avant de saisir le dossier réel. Le montant à immobiliser correspond au coût de production éligible ; la première dotation dépend de la date de clôture saisie dans l'onglet Balayage. Le volet fiscal (CGI art. 236) se règle ensuite, dossier par dossier.</t>
  </si>
  <si>
    <t>Coût recensé par nature</t>
  </si>
  <si>
    <t>Coût (€)</t>
  </si>
  <si>
    <t>Site internet / application</t>
  </si>
</sst>
</file>

<file path=xl\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\-#,##0&quot; €&quot;;\-"/>
    <numFmt numFmtId="165" formatCode="0.0%"/>
  </numFmts>
  <fonts count="23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sz val="12"/>
      <color rgb="FFD4E6DD"/>
      <name val="Arial"/>
      <charset val="1"/>
    </font>
    <font>
      <b/>
      <sz val="10"/>
      <color rgb="FF1F5F4F"/>
      <name val="Arial"/>
      <charset val="1"/>
    </font>
    <font>
      <sz val="10"/>
      <color rgb="FF40564F"/>
      <name val="Arial"/>
      <charset val="1"/>
    </font>
    <font>
      <b/>
      <sz val="12"/>
      <color rgb="FFFFFFFF"/>
      <name val="Arial"/>
      <charset val="1"/>
    </font>
    <font>
      <i/>
      <sz val="9"/>
      <color rgb="FF40564F"/>
      <name val="Arial"/>
      <charset val="1"/>
    </font>
    <font>
      <b/>
      <sz val="16"/>
      <color rgb="FFFFFFFF"/>
      <name val="Arial"/>
      <charset val="1"/>
    </font>
    <font>
      <sz val="10"/>
      <color rgb="FF1F5F4F"/>
      <name val="Arial"/>
      <charset val="1"/>
    </font>
    <font>
      <b/>
      <sz val="10"/>
      <color rgb="FFFFFFFF"/>
      <name val="Arial"/>
      <charset val="1"/>
    </font>
    <font>
      <b/>
      <sz val="11"/>
      <color rgb="FF1F5F4F"/>
      <name val="Arial"/>
      <charset val="1"/>
    </font>
    <font>
      <i/>
      <sz val="9"/>
      <color rgb="FF2A6C59"/>
      <name val="Arial"/>
      <charset val="1"/>
    </font>
    <font>
      <b/>
      <sz val="10"/>
      <color rgb="FF40564F"/>
      <name val="Arial"/>
      <charset val="1"/>
    </font>
    <font>
      <sz val="9"/>
      <color rgb="FF1F5F4F"/>
      <name val="Arial"/>
      <charset val="1"/>
    </font>
    <font>
      <sz val="9"/>
      <color rgb="FF40564F"/>
      <name val="Arial"/>
      <charset val="1"/>
    </font>
    <font>
      <b/>
      <sz val="9"/>
      <color rgb="FF40564F"/>
      <name val="Arial"/>
      <charset val="1"/>
    </font>
    <font>
      <b/>
      <sz val="10"/>
      <color rgb="FFC0392B"/>
      <name val="Arial"/>
      <charset val="1"/>
    </font>
    <font>
      <b/>
      <sz val="9"/>
      <color rgb="FFC0392B"/>
      <name val="Arial"/>
      <charset val="1"/>
    </font>
    <font>
      <b/>
      <sz val="9"/>
      <color rgb="FF1F5F4F"/>
      <name val="Arial"/>
      <charset val="1"/>
    </font>
    <font>
      <b/>
      <sz val="9"/>
      <color rgb="FFFFFFFF"/>
      <name val="Arial"/>
      <charset val="1"/>
    </font>
    <font>
      <b/>
      <i/>
      <sz val="9"/>
      <color rgb="FF2A6C59"/>
      <name val="Arial"/>
      <charset val="1"/>
    </font>
    <font>
      <b/>
      <sz val="10"/>
      <color rgb="FF8A6D1B"/>
      <name val="Arial"/>
      <charset val="1"/>
    </font>
    <font>
      <sz val="10"/>
      <color rgb="FF8A6D1B"/>
      <name val="Arial"/>
      <charset val="1"/>
    </font>
  </fonts>
  <fills count="13">
    <fill>
      <patternFill patternType="none"/>
    </fill>
    <fill>
      <patternFill patternType="gray125"/>
    </fill>
    <fill>
      <patternFill patternType="solid">
        <fgColor rgb="FF1F5F4F"/>
        <bgColor rgb="FF2A6C59"/>
      </patternFill>
    </fill>
    <fill>
      <patternFill patternType="solid">
        <fgColor rgb="FFE5F0EC"/>
        <bgColor rgb="FFECEFEE"/>
      </patternFill>
    </fill>
    <fill>
      <patternFill patternType="solid">
        <fgColor rgb="FFFFFBEA"/>
        <bgColor rgb="FFF6F8F7"/>
      </patternFill>
    </fill>
    <fill>
      <patternFill patternType="solid">
        <fgColor rgb="FF2A6C59"/>
        <bgColor rgb="FF1F5F4F"/>
      </patternFill>
    </fill>
    <fill>
      <patternFill patternType="solid">
        <fgColor rgb="FFF6F8F7"/>
        <bgColor rgb="FFFFFBEA"/>
      </patternFill>
    </fill>
    <fill>
      <patternFill patternType="solid">
        <fgColor rgb="FFFBF0D2"/>
        <bgColor rgb="FFFFFBEA"/>
      </patternFill>
    </fill>
    <fill>
      <patternFill patternType="solid">
        <fgColor rgb="FFD4E6DD"/>
        <bgColor rgb="FFE1E8E4"/>
      </patternFill>
    </fill>
    <fill>
      <patternFill patternType="solid">
        <fgColor rgb="FFFFFFFF"/>
        <bgColor rgb="FFFFFBEA"/>
      </patternFill>
    </fill>
    <fill>
      <patternFill patternType="solid">
        <fgColor rgb="FF3E8571"/>
        <bgColor rgb="FF2A6C59"/>
      </patternFill>
    </fill>
    <fill>
      <patternFill patternType="solid">
        <fgColor rgb="FFECEFEE"/>
        <bgColor rgb="FFE5F0EC"/>
      </patternFill>
    </fill>
    <fill>
      <patternFill patternType="solid">
        <fgColor rgb="FF173F35"/>
        <bgColor rgb="FF003366"/>
      </patternFill>
    </fill>
  </fills>
  <borders count="6">
    <border>
      <left/>
      <right/>
      <top/>
      <bottom/>
      <diagonal/>
    </border>
    <border>
      <left/>
      <right/>
      <top/>
      <bottom style="thin">
        <color rgb="FF8CB8A4"/>
      </bottom>
      <diagonal/>
    </border>
    <border>
      <left style="thin">
        <color rgb="FFC9D6CF"/>
      </left>
      <right/>
      <top style="thin">
        <color rgb="FFC9D6CF"/>
      </top>
      <bottom style="thin">
        <color rgb="FFC9D6CF"/>
      </bottom>
      <diagonal/>
    </border>
    <border>
      <left style="thin">
        <color rgb="FFC9D6CF"/>
      </left>
      <right/>
      <top style="thin">
        <color rgb="FFC9D6CF"/>
      </top>
      <bottom/>
      <diagonal/>
    </border>
    <border>
      <left style="thin">
        <color rgb="FFC9D6CF"/>
      </left>
      <right style="thin">
        <color rgb="FFC9D6CF"/>
      </right>
      <top style="thin">
        <color rgb="FFC9D6CF"/>
      </top>
      <bottom style="thin">
        <color rgb="FFC9D6CF"/>
      </bottom>
      <diagonal/>
    </border>
    <border>
      <left style="thin">
        <color rgb="FFC9D6CF"/>
      </left>
      <right style="thin">
        <color rgb="FFC9D6CF"/>
      </right>
      <top style="thin">
        <color rgb="FFE1E8E4"/>
      </top>
      <bottom style="thin">
        <color rgb="FFE1E8E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7" borderId="0" xfId="0" applyFont="1" applyFill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4" borderId="1" xfId="0" applyFont="1" applyFill="1" applyBorder="1"/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3" fillId="0" borderId="0" xfId="0" applyFont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6" fillId="11" borderId="4" xfId="0" applyFont="1" applyFill="1" applyBorder="1" applyAlignment="1">
      <alignment horizontal="left" vertical="center" wrapText="1"/>
    </xf>
    <xf numFmtId="0" fontId="17" fillId="11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/>
    </xf>
    <xf numFmtId="164" fontId="6" fillId="9" borderId="5" xfId="0" applyNumberFormat="1" applyFont="1" applyFill="1" applyBorder="1" applyAlignment="1">
      <alignment horizontal="right" vertical="center" wrapText="1"/>
    </xf>
    <xf numFmtId="0" fontId="15" fillId="9" borderId="5" xfId="0" applyFont="1" applyFill="1" applyBorder="1" applyAlignment="1">
      <alignment horizontal="center" vertical="center" wrapText="1"/>
    </xf>
    <xf numFmtId="14" fontId="6" fillId="9" borderId="5" xfId="0" applyNumberFormat="1" applyFont="1" applyFill="1" applyBorder="1" applyAlignment="1">
      <alignment horizontal="center" vertical="center" wrapText="1"/>
    </xf>
    <xf numFmtId="164" fontId="14" fillId="9" borderId="5" xfId="0" applyNumberFormat="1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164" fontId="6" fillId="6" borderId="5" xfId="0" applyNumberFormat="1" applyFont="1" applyFill="1" applyBorder="1" applyAlignment="1">
      <alignment horizontal="right" vertical="center" wrapText="1"/>
    </xf>
    <xf numFmtId="0" fontId="15" fillId="6" borderId="5" xfId="0" applyFont="1" applyFill="1" applyBorder="1" applyAlignment="1">
      <alignment horizontal="center" vertical="center" wrapText="1"/>
    </xf>
    <xf numFmtId="14" fontId="6" fillId="6" borderId="5" xfId="0" applyNumberFormat="1" applyFont="1" applyFill="1" applyBorder="1" applyAlignment="1">
      <alignment horizontal="center" vertical="center" wrapText="1"/>
    </xf>
    <xf numFmtId="164" fontId="14" fillId="6" borderId="5" xfId="0" applyNumberFormat="1" applyFont="1" applyFill="1" applyBorder="1" applyAlignment="1">
      <alignment horizontal="righ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4" fontId="14" fillId="4" borderId="5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164" fontId="8" fillId="8" borderId="4" xfId="0" applyNumberFormat="1" applyFont="1" applyFill="1" applyBorder="1" applyAlignment="1">
      <alignment horizontal="right" vertical="center" wrapText="1"/>
    </xf>
    <xf numFmtId="165" fontId="8" fillId="8" borderId="4" xfId="0" applyNumberFormat="1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4" fillId="11" borderId="4" xfId="0" applyFont="1" applyFill="1" applyBorder="1" applyAlignment="1">
      <alignment horizontal="center" vertical="center" wrapText="1"/>
    </xf>
    <xf numFmtId="164" fontId="4" fillId="11" borderId="4" xfId="0" applyNumberFormat="1" applyFont="1" applyFill="1" applyBorder="1" applyAlignment="1">
      <alignment horizontal="right" vertical="center" wrapText="1"/>
    </xf>
    <xf numFmtId="165" fontId="4" fillId="11" borderId="4" xfId="0" applyNumberFormat="1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left" vertical="center" wrapText="1"/>
    </xf>
    <xf numFmtId="0" fontId="22" fillId="7" borderId="4" xfId="0" applyFont="1" applyFill="1" applyBorder="1" applyAlignment="1">
      <alignment horizontal="center" vertical="center" wrapText="1"/>
    </xf>
    <xf numFmtId="164" fontId="22" fillId="7" borderId="4" xfId="0" applyNumberFormat="1" applyFont="1" applyFill="1" applyBorder="1" applyAlignment="1">
      <alignment horizontal="right" vertical="center" wrapText="1"/>
    </xf>
    <xf numFmtId="165" fontId="22" fillId="7" borderId="4" xfId="0" applyNumberFormat="1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left" vertical="center" wrapText="1"/>
    </xf>
    <xf numFmtId="0" fontId="9" fillId="12" borderId="4" xfId="0" applyFont="1" applyFill="1" applyBorder="1" applyAlignment="1">
      <alignment horizontal="center" vertical="center" wrapText="1"/>
    </xf>
    <xf numFmtId="164" fontId="9" fillId="12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vertical="center" wrapText="1"/>
    </xf>
    <xf numFmtId="164" fontId="14" fillId="9" borderId="4" xfId="0" applyNumberFormat="1" applyFont="1" applyFill="1" applyBorder="1" applyAlignment="1">
      <alignment horizontal="right" vertical="center" wrapText="1"/>
    </xf>
    <xf numFmtId="164" fontId="14" fillId="6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3">
    <dxf>
      <font>
        <b/>
        <sz val="9"/>
        <color rgb="FF8A6D1B"/>
        <name val="Arial"/>
        <charset val="1"/>
      </font>
      <fill>
        <patternFill>
          <bgColor rgb="FFFBF0D2"/>
        </patternFill>
      </fill>
    </dxf>
    <dxf>
      <font>
        <b/>
        <sz val="9"/>
        <color rgb="FF40564F"/>
        <name val="Arial"/>
        <charset val="1"/>
      </font>
      <fill>
        <patternFill>
          <bgColor rgb="FFECEFEE"/>
        </patternFill>
      </fill>
    </dxf>
    <dxf>
      <font>
        <b/>
        <sz val="9"/>
        <color rgb="FF1F5F4F"/>
        <name val="Arial"/>
        <charset val="1"/>
      </font>
      <fill>
        <patternFill>
          <bgColor rgb="FFD4E6D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B"/>
      <rgbColor rgb="FF800080"/>
      <rgbColor rgb="FF2A6C59"/>
      <rgbColor rgb="FFC9D6CF"/>
      <rgbColor rgb="FF878787"/>
      <rgbColor rgb="FF9999FF"/>
      <rgbColor rgb="FF993366"/>
      <rgbColor rgb="FFFFFBEA"/>
      <rgbColor rgb="FFE5F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1F5F4F"/>
      <rgbColor rgb="FF0000FF"/>
      <rgbColor rgb="FF00CCFF"/>
      <rgbColor rgb="FFECEFEE"/>
      <rgbColor rgb="FFD4E6DD"/>
      <rgbColor rgb="FFFBF0D2"/>
      <rgbColor rgb="FFF6F8F7"/>
      <rgbColor rgb="FFFF99CC"/>
      <rgbColor rgb="FFCC99FF"/>
      <rgbColor rgb="FFE1E8E4"/>
      <rgbColor rgb="FF3366FF"/>
      <rgbColor rgb="FF33CCCC"/>
      <rgbColor rgb="FF99CC00"/>
      <rgbColor rgb="FFFFCC00"/>
      <rgbColor rgb="FFFF9900"/>
      <rgbColor rgb="FFFF6600"/>
      <rgbColor rgb="FF4F81BD"/>
      <rgbColor rgb="FF8CB8A4"/>
      <rgbColor rgb="FF003366"/>
      <rgbColor rgb="FF3E8571"/>
      <rgbColor rgb="FF003300"/>
      <rgbColor rgb="FF333300"/>
      <rgbColor rgb="FFC0392B"/>
      <rgbColor rgb="FF993366"/>
      <rgbColor rgb="FF40564F"/>
      <rgbColor rgb="FF173F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\theme\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\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scenciaconseil0.sharepoint.com/sites/ascenciaconseil.com/Documents partages/General/A - Gestion du cabinet/Documentation technique/"/>
    </mc:Choice>
  </mc:AlternateContent>
  <xr:revisionPtr revIDLastSave="0" documentId="8_{E0B87607-31AA-4264-8F28-197786D36010}" xr6:coauthVersionLast="47" xr6:coauthVersionMax="47" xr10:uidLastSave="{00000000-0000-0000-0000-000000000000}"/>
  <bookViews>
    <workbookView xWindow="-110" yWindow="-110" windowWidth="19420" windowHeight="11500" tabRatio="500" firstSheet="3" activeTab="5" xr2:uid="{00000000-000D-0000-FFFF-FFFF00000000}"/>
  </bookViews>
  <sheets>
    <sheet name="Accueil" sheetId="1" r:id="rId1"/>
    <sheet name="1. Méthode" sheetId="2" r:id="rId2"/>
    <sheet name="2. Règles officielles" sheetId="3" r:id="rId3"/>
    <sheet name="3. Critères &amp; phases" sheetId="4" r:id="rId4"/>
    <sheet name="4. Balayage" sheetId="5" r:id="rId5"/>
    <sheet name="5. Synthèse" sheetId="6" r:id="rId6"/>
  </sheets>
  <definedNames>
    <definedName name="_xlnm.Print_Area" localSheetId="0">Accueil!$A$1:$H$23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\worksheets\_rels\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\worksheets\_rels\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\worksheets\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5F4F"/>
    <pageSetUpPr fitToPage="1"/>
  </sheetPr>
  <dimension ref="A1:H23"/>
  <sheetViews>
    <sheetView showGridLines="0" zoomScaleNormal="100" workbookViewId="0"/>
  </sheetViews>
  <sheetFormatPr defaultColWidth="8.6328125" defaultRowHeight="14.5" x14ac:dyDescent="0.35"/>
  <cols>
    <col min="1" max="1" width="3" customWidth="1"/>
    <col min="2" max="7" width="20" customWidth="1"/>
    <col min="8" max="8" width="3" customWidth="1"/>
  </cols>
  <sheetData>
    <row r="1" spans="1:8" ht="7.5" customHeight="1" x14ac:dyDescent="0.35">
      <c r="A1" s="15"/>
      <c r="B1" s="15"/>
      <c r="C1" s="15"/>
      <c r="D1" s="15"/>
      <c r="E1" s="15"/>
      <c r="F1" s="15"/>
      <c r="G1" s="15"/>
      <c r="H1" s="15"/>
    </row>
    <row r="2" spans="1:8" ht="12" customHeight="1" x14ac:dyDescent="0.35">
      <c r="A2" s="15"/>
      <c r="B2" s="15"/>
      <c r="C2" s="15"/>
      <c r="D2" s="15"/>
      <c r="E2" s="15"/>
      <c r="F2" s="15"/>
      <c r="G2" s="15"/>
      <c r="H2" s="15"/>
    </row>
    <row r="3" spans="1:8" ht="39.75" customHeight="1" x14ac:dyDescent="0.35">
      <c r="A3" s="15"/>
      <c r="B3" s="15"/>
      <c r="C3" s="15"/>
      <c r="D3" s="15"/>
      <c r="E3" s="15"/>
      <c r="F3" s="15"/>
      <c r="G3" s="15"/>
      <c r="H3" s="15"/>
    </row>
    <row r="4" spans="1:8" ht="7.5" customHeight="1" x14ac:dyDescent="0.35">
      <c r="A4" s="15"/>
      <c r="B4" s="15"/>
      <c r="C4" s="15"/>
      <c r="D4" s="15"/>
      <c r="E4" s="15"/>
      <c r="F4" s="15"/>
      <c r="G4" s="15"/>
      <c r="H4" s="15"/>
    </row>
    <row r="5" spans="1:8" x14ac:dyDescent="0.35">
      <c r="A5" s="15"/>
      <c r="B5" s="15"/>
      <c r="C5" s="15"/>
      <c r="D5" s="15"/>
      <c r="E5" s="15"/>
      <c r="F5" s="15"/>
      <c r="G5" s="15"/>
      <c r="H5" s="15"/>
    </row>
    <row r="6" spans="1:8" ht="33.75" customHeight="1" x14ac:dyDescent="0.35">
      <c r="A6" s="15"/>
      <c r="B6" s="14" t="s">
        <v>0</v>
      </c>
      <c r="C6" s="14"/>
      <c r="D6" s="14"/>
      <c r="E6" s="14"/>
      <c r="F6" s="14"/>
      <c r="G6" s="14"/>
      <c r="H6" s="14"/>
    </row>
    <row r="7" spans="1:8" ht="21.75" customHeight="1" x14ac:dyDescent="0.35">
      <c r="A7" s="15"/>
      <c r="B7" s="13" t="s">
        <v>1</v>
      </c>
      <c r="C7" s="13"/>
      <c r="D7" s="13"/>
      <c r="E7" s="13"/>
      <c r="F7" s="13"/>
      <c r="G7" s="13"/>
      <c r="H7" s="13"/>
    </row>
    <row r="9" spans="1:8" ht="24" customHeight="1" x14ac:dyDescent="0.35">
      <c r="B9" s="12" t="s">
        <v>2</v>
      </c>
      <c r="C9" s="12"/>
      <c r="D9" s="12"/>
      <c r="E9" s="12"/>
      <c r="F9" s="12"/>
      <c r="G9" s="12"/>
      <c r="H9" s="12"/>
    </row>
    <row r="10" spans="1:8" ht="7.5" customHeight="1" x14ac:dyDescent="0.35"/>
    <row r="11" spans="1:8" ht="19.5" customHeight="1" x14ac:dyDescent="0.35">
      <c r="B11" s="16" t="s">
        <v>3</v>
      </c>
      <c r="C11" s="11"/>
      <c r="D11" s="11"/>
      <c r="E11" s="16" t="s">
        <v>4</v>
      </c>
      <c r="F11" s="11"/>
      <c r="G11" s="11"/>
      <c r="H11" s="11"/>
    </row>
    <row r="12" spans="1:8" ht="19.5" customHeight="1" x14ac:dyDescent="0.35">
      <c r="B12" s="16" t="s">
        <v>5</v>
      </c>
      <c r="C12" s="11"/>
      <c r="D12" s="11"/>
      <c r="E12" s="16" t="s">
        <v>6</v>
      </c>
      <c r="F12" s="11"/>
      <c r="G12" s="11"/>
      <c r="H12" s="11"/>
    </row>
    <row r="13" spans="1:8" ht="9.75" customHeight="1" x14ac:dyDescent="0.35"/>
    <row r="14" spans="1:8" ht="24" customHeight="1" x14ac:dyDescent="0.35">
      <c r="B14" s="10" t="s">
        <v>7</v>
      </c>
      <c r="C14" s="10"/>
      <c r="D14" s="10"/>
      <c r="E14" s="10"/>
      <c r="F14" s="10"/>
      <c r="G14" s="10"/>
      <c r="H14" s="10"/>
    </row>
    <row r="15" spans="1:8" ht="21.75" customHeight="1" x14ac:dyDescent="0.35">
      <c r="B15" s="9" t="s">
        <v>8</v>
      </c>
      <c r="C15" s="9"/>
      <c r="D15" s="8" t="s">
        <v>9</v>
      </c>
      <c r="E15" s="8"/>
      <c r="F15" s="8"/>
      <c r="G15" s="8"/>
      <c r="H15" s="8"/>
    </row>
    <row r="16" spans="1:8" ht="21.75" customHeight="1" x14ac:dyDescent="0.35">
      <c r="B16" s="9" t="s">
        <v>10</v>
      </c>
      <c r="C16" s="9"/>
      <c r="D16" s="8" t="s">
        <v>11</v>
      </c>
      <c r="E16" s="8"/>
      <c r="F16" s="8"/>
      <c r="G16" s="8"/>
      <c r="H16" s="8"/>
    </row>
    <row r="17" spans="2:8" ht="21.75" customHeight="1" x14ac:dyDescent="0.35">
      <c r="B17" s="9" t="s">
        <v>12</v>
      </c>
      <c r="C17" s="9"/>
      <c r="D17" s="8" t="s">
        <v>13</v>
      </c>
      <c r="E17" s="8"/>
      <c r="F17" s="8"/>
      <c r="G17" s="8"/>
      <c r="H17" s="8"/>
    </row>
    <row r="18" spans="2:8" ht="21.75" customHeight="1" x14ac:dyDescent="0.35">
      <c r="B18" s="9" t="s">
        <v>14</v>
      </c>
      <c r="C18" s="9"/>
      <c r="D18" s="8" t="s">
        <v>15</v>
      </c>
      <c r="E18" s="8"/>
      <c r="F18" s="8"/>
      <c r="G18" s="8"/>
      <c r="H18" s="8"/>
    </row>
    <row r="19" spans="2:8" ht="21.75" customHeight="1" x14ac:dyDescent="0.35">
      <c r="B19" s="9" t="s">
        <v>16</v>
      </c>
      <c r="C19" s="9"/>
      <c r="D19" s="8" t="s">
        <v>17</v>
      </c>
      <c r="E19" s="8"/>
      <c r="F19" s="8"/>
      <c r="G19" s="8"/>
      <c r="H19" s="8"/>
    </row>
    <row r="21" spans="2:8" ht="15" customHeight="1" x14ac:dyDescent="0.35">
      <c r="B21" s="7" t="s">
        <v>18</v>
      </c>
      <c r="C21" s="7"/>
      <c r="D21" s="7"/>
      <c r="E21" s="7"/>
      <c r="F21" s="7"/>
      <c r="G21" s="7"/>
      <c r="H21" s="7"/>
    </row>
    <row r="22" spans="2:8" x14ac:dyDescent="0.35">
      <c r="B22" s="7"/>
      <c r="C22" s="7"/>
      <c r="D22" s="7"/>
      <c r="E22" s="7"/>
      <c r="F22" s="7"/>
      <c r="G22" s="7"/>
      <c r="H22" s="7"/>
    </row>
    <row r="23" spans="2:8" x14ac:dyDescent="0.35">
      <c r="B23" s="7"/>
      <c r="C23" s="7"/>
      <c r="D23" s="7"/>
      <c r="E23" s="7"/>
      <c r="F23" s="7"/>
      <c r="G23" s="7"/>
      <c r="H23" s="7"/>
    </row>
  </sheetData>
  <mergeCells count="19">
    <mergeCell ref="B19:C19"/>
    <mergeCell ref="D19:H19"/>
    <mergeCell ref="B21:H23"/>
    <mergeCell ref="B16:C16"/>
    <mergeCell ref="D16:H16"/>
    <mergeCell ref="B17:C17"/>
    <mergeCell ref="D17:H17"/>
    <mergeCell ref="B18:C18"/>
    <mergeCell ref="D18:H18"/>
    <mergeCell ref="C12:D12"/>
    <mergeCell ref="F12:H12"/>
    <mergeCell ref="B14:H14"/>
    <mergeCell ref="B15:C15"/>
    <mergeCell ref="D15:H15"/>
    <mergeCell ref="B6:H6"/>
    <mergeCell ref="B7:H7"/>
    <mergeCell ref="B9:H9"/>
    <mergeCell ref="C11:D11"/>
    <mergeCell ref="F11:H11"/>
  </mergeCells>
  <pageMargins left="0.75" right="0.75" top="1" bottom="1" header="0.511811023622047" footer="0.511811023622047"/>
  <pageSetup orientation="portrait" horizontalDpi="300" verticalDpi="300"/>
  <drawing r:id="rId1"/>
</worksheet>
</file>

<file path=xl\worksheets\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5F4F"/>
    <pageSetUpPr fitToPage="1"/>
  </sheetPr>
  <dimension ref="A1:D17"/>
  <sheetViews>
    <sheetView showGridLines="0" zoomScaleNormal="100" workbookViewId="0">
      <pane ySplit="3" topLeftCell="A4" activePane="bottomLeft" state="frozen"/>
      <selection pane="bottomLeft"/>
    </sheetView>
  </sheetViews>
  <sheetFormatPr defaultColWidth="8.6328125" defaultRowHeight="14.5" x14ac:dyDescent="0.35"/>
  <cols>
    <col min="1" max="1" width="4" customWidth="1"/>
    <col min="2" max="2" width="34" customWidth="1"/>
    <col min="3" max="3" width="60" customWidth="1"/>
    <col min="4" max="4" width="26" customWidth="1"/>
  </cols>
  <sheetData>
    <row r="1" spans="1:4" ht="30" customHeight="1" x14ac:dyDescent="0.35">
      <c r="A1" s="6" t="s">
        <v>19</v>
      </c>
      <c r="B1" s="6"/>
      <c r="C1" s="6"/>
      <c r="D1" s="6"/>
    </row>
    <row r="2" spans="1:4" ht="19.5" customHeight="1" x14ac:dyDescent="0.35">
      <c r="A2" s="5" t="s">
        <v>20</v>
      </c>
      <c r="B2" s="5"/>
      <c r="C2" s="5"/>
      <c r="D2" s="5"/>
    </row>
    <row r="4" spans="1:4" ht="19.5" customHeight="1" x14ac:dyDescent="0.35">
      <c r="A4" s="17" t="s">
        <v>21</v>
      </c>
      <c r="B4" s="18" t="s">
        <v>22</v>
      </c>
      <c r="C4" s="18" t="s">
        <v>23</v>
      </c>
      <c r="D4" s="18" t="s">
        <v>24</v>
      </c>
    </row>
    <row r="5" spans="1:4" ht="45.75" customHeight="1" x14ac:dyDescent="0.35">
      <c r="A5" s="19" t="s">
        <v>25</v>
      </c>
      <c r="B5" s="20" t="s">
        <v>26</v>
      </c>
      <c r="C5" s="21" t="s">
        <v>27</v>
      </c>
      <c r="D5" s="22" t="s">
        <v>28</v>
      </c>
    </row>
    <row r="6" spans="1:4" ht="45.75" customHeight="1" x14ac:dyDescent="0.35">
      <c r="A6" s="19" t="s">
        <v>29</v>
      </c>
      <c r="B6" s="20" t="s">
        <v>30</v>
      </c>
      <c r="C6" s="21" t="s">
        <v>31</v>
      </c>
      <c r="D6" s="22" t="s">
        <v>32</v>
      </c>
    </row>
    <row r="7" spans="1:4" ht="45.75" customHeight="1" x14ac:dyDescent="0.35">
      <c r="A7" s="19" t="s">
        <v>33</v>
      </c>
      <c r="B7" s="20" t="s">
        <v>34</v>
      </c>
      <c r="C7" s="21" t="s">
        <v>35</v>
      </c>
      <c r="D7" s="22" t="s">
        <v>32</v>
      </c>
    </row>
    <row r="8" spans="1:4" ht="45.75" customHeight="1" x14ac:dyDescent="0.35">
      <c r="A8" s="19" t="s">
        <v>36</v>
      </c>
      <c r="B8" s="20" t="s">
        <v>37</v>
      </c>
      <c r="C8" s="21" t="s">
        <v>38</v>
      </c>
      <c r="D8" s="22" t="s">
        <v>39</v>
      </c>
    </row>
    <row r="9" spans="1:4" ht="45.75" customHeight="1" x14ac:dyDescent="0.35">
      <c r="A9" s="19" t="s">
        <v>40</v>
      </c>
      <c r="B9" s="20" t="s">
        <v>41</v>
      </c>
      <c r="C9" s="21" t="s">
        <v>42</v>
      </c>
      <c r="D9" s="22" t="s">
        <v>28</v>
      </c>
    </row>
    <row r="10" spans="1:4" ht="45.75" customHeight="1" x14ac:dyDescent="0.35">
      <c r="A10" s="19" t="s">
        <v>43</v>
      </c>
      <c r="B10" s="20" t="s">
        <v>44</v>
      </c>
      <c r="C10" s="21" t="s">
        <v>45</v>
      </c>
      <c r="D10" s="22" t="s">
        <v>46</v>
      </c>
    </row>
    <row r="11" spans="1:4" ht="45.75" customHeight="1" x14ac:dyDescent="0.35">
      <c r="A11" s="19" t="s">
        <v>47</v>
      </c>
      <c r="B11" s="20" t="s">
        <v>48</v>
      </c>
      <c r="C11" s="21" t="s">
        <v>49</v>
      </c>
      <c r="D11" s="22" t="s">
        <v>50</v>
      </c>
    </row>
    <row r="13" spans="1:4" ht="21.75" customHeight="1" x14ac:dyDescent="0.35">
      <c r="A13" s="4" t="s">
        <v>51</v>
      </c>
      <c r="B13" s="4"/>
      <c r="C13" s="4"/>
      <c r="D13" s="4"/>
    </row>
    <row r="14" spans="1:4" ht="39.75" customHeight="1" x14ac:dyDescent="0.35">
      <c r="A14" s="23" t="s">
        <v>52</v>
      </c>
      <c r="B14" s="3" t="s">
        <v>53</v>
      </c>
      <c r="C14" s="3"/>
      <c r="D14" s="24" t="s">
        <v>54</v>
      </c>
    </row>
    <row r="15" spans="1:4" ht="39.75" customHeight="1" x14ac:dyDescent="0.35">
      <c r="A15" s="23" t="s">
        <v>55</v>
      </c>
      <c r="B15" s="3" t="s">
        <v>56</v>
      </c>
      <c r="C15" s="3"/>
      <c r="D15" s="24" t="s">
        <v>57</v>
      </c>
    </row>
    <row r="16" spans="1:4" ht="39.75" customHeight="1" x14ac:dyDescent="0.35">
      <c r="A16" s="23" t="s">
        <v>58</v>
      </c>
      <c r="B16" s="3" t="s">
        <v>59</v>
      </c>
      <c r="C16" s="3"/>
      <c r="D16" s="24" t="s">
        <v>60</v>
      </c>
    </row>
    <row r="17" spans="1:4" ht="39.75" customHeight="1" x14ac:dyDescent="0.35">
      <c r="A17" s="23" t="s">
        <v>61</v>
      </c>
      <c r="B17" s="3" t="s">
        <v>62</v>
      </c>
      <c r="C17" s="3"/>
      <c r="D17" s="24" t="s">
        <v>63</v>
      </c>
    </row>
  </sheetData>
  <mergeCells count="7">
    <mergeCell ref="B16:C16"/>
    <mergeCell ref="B17:C17"/>
    <mergeCell ref="A1:D1"/>
    <mergeCell ref="A2:D2"/>
    <mergeCell ref="A13:D13"/>
    <mergeCell ref="B14:C14"/>
    <mergeCell ref="B15:C15"/>
  </mergeCells>
  <pageMargins left="0.3" right="0.3" top="0.4" bottom="0.4" header="0.511811023622047" footer="0.511811023622047"/>
  <pageSetup fitToHeight="0" orientation="landscape" horizontalDpi="300" verticalDpi="300"/>
</worksheet>
</file>

<file path=xl\worksheets\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5F4F"/>
    <pageSetUpPr fitToPage="1"/>
  </sheetPr>
  <dimension ref="A1:D14"/>
  <sheetViews>
    <sheetView showGridLines="0" zoomScaleNormal="100" workbookViewId="0">
      <pane ySplit="3" topLeftCell="A4" activePane="bottomLeft" state="frozen"/>
      <selection pane="bottomLeft"/>
    </sheetView>
  </sheetViews>
  <sheetFormatPr defaultColWidth="8.6328125" defaultRowHeight="14.5" x14ac:dyDescent="0.35"/>
  <cols>
    <col min="1" max="1" width="26" customWidth="1"/>
    <col min="2" max="2" width="58" customWidth="1"/>
    <col min="3" max="3" width="22" customWidth="1"/>
    <col min="4" max="4" width="30" customWidth="1"/>
  </cols>
  <sheetData>
    <row r="1" spans="1:4" ht="30" customHeight="1" x14ac:dyDescent="0.35">
      <c r="A1" s="6" t="s">
        <v>64</v>
      </c>
      <c r="B1" s="6"/>
      <c r="C1" s="6"/>
      <c r="D1" s="6"/>
    </row>
    <row r="2" spans="1:4" ht="19.5" customHeight="1" x14ac:dyDescent="0.35">
      <c r="A2" s="5" t="s">
        <v>65</v>
      </c>
      <c r="B2" s="5"/>
      <c r="C2" s="5"/>
      <c r="D2" s="5"/>
    </row>
    <row r="4" spans="1:4" ht="19.5" customHeight="1" x14ac:dyDescent="0.35">
      <c r="A4" s="18" t="s">
        <v>66</v>
      </c>
      <c r="B4" s="18" t="s">
        <v>67</v>
      </c>
      <c r="C4" s="18" t="s">
        <v>68</v>
      </c>
      <c r="D4" s="18" t="s">
        <v>69</v>
      </c>
    </row>
    <row r="5" spans="1:4" ht="66" customHeight="1" x14ac:dyDescent="0.35">
      <c r="A5" s="25" t="s">
        <v>70</v>
      </c>
      <c r="B5" s="26" t="s">
        <v>71</v>
      </c>
      <c r="C5" s="27" t="s">
        <v>72</v>
      </c>
      <c r="D5" s="28" t="s">
        <v>73</v>
      </c>
    </row>
    <row r="6" spans="1:4" ht="66" customHeight="1" x14ac:dyDescent="0.35">
      <c r="A6" s="20" t="s">
        <v>74</v>
      </c>
      <c r="B6" s="29" t="s">
        <v>75</v>
      </c>
      <c r="C6" s="30" t="s">
        <v>76</v>
      </c>
      <c r="D6" s="22" t="s">
        <v>39</v>
      </c>
    </row>
    <row r="7" spans="1:4" ht="66" customHeight="1" x14ac:dyDescent="0.35">
      <c r="A7" s="25" t="s">
        <v>77</v>
      </c>
      <c r="B7" s="26" t="s">
        <v>78</v>
      </c>
      <c r="C7" s="27" t="s">
        <v>79</v>
      </c>
      <c r="D7" s="28" t="s">
        <v>39</v>
      </c>
    </row>
    <row r="8" spans="1:4" ht="66" customHeight="1" x14ac:dyDescent="0.35">
      <c r="A8" s="20" t="s">
        <v>80</v>
      </c>
      <c r="B8" s="29" t="s">
        <v>81</v>
      </c>
      <c r="C8" s="30" t="s">
        <v>82</v>
      </c>
      <c r="D8" s="22" t="s">
        <v>39</v>
      </c>
    </row>
    <row r="9" spans="1:4" ht="66" customHeight="1" x14ac:dyDescent="0.35">
      <c r="A9" s="25" t="s">
        <v>83</v>
      </c>
      <c r="B9" s="26" t="s">
        <v>84</v>
      </c>
      <c r="C9" s="27" t="s">
        <v>85</v>
      </c>
      <c r="D9" s="28" t="s">
        <v>86</v>
      </c>
    </row>
    <row r="10" spans="1:4" ht="66" customHeight="1" x14ac:dyDescent="0.35">
      <c r="A10" s="20" t="s">
        <v>87</v>
      </c>
      <c r="B10" s="29" t="s">
        <v>88</v>
      </c>
      <c r="C10" s="30" t="s">
        <v>85</v>
      </c>
      <c r="D10" s="22" t="s">
        <v>89</v>
      </c>
    </row>
    <row r="11" spans="1:4" ht="66" customHeight="1" x14ac:dyDescent="0.35">
      <c r="A11" s="25" t="s">
        <v>90</v>
      </c>
      <c r="B11" s="26" t="s">
        <v>91</v>
      </c>
      <c r="C11" s="27" t="s">
        <v>92</v>
      </c>
      <c r="D11" s="28" t="s">
        <v>93</v>
      </c>
    </row>
    <row r="12" spans="1:4" ht="66" customHeight="1" x14ac:dyDescent="0.35">
      <c r="A12" s="20" t="s">
        <v>94</v>
      </c>
      <c r="B12" s="29" t="s">
        <v>95</v>
      </c>
      <c r="C12" s="30" t="s">
        <v>96</v>
      </c>
      <c r="D12" s="22" t="s">
        <v>97</v>
      </c>
    </row>
    <row r="13" spans="1:4" ht="66" customHeight="1" x14ac:dyDescent="0.35">
      <c r="A13" s="25" t="s">
        <v>98</v>
      </c>
      <c r="B13" s="26" t="s">
        <v>99</v>
      </c>
      <c r="C13" s="27" t="s">
        <v>100</v>
      </c>
      <c r="D13" s="28" t="s">
        <v>101</v>
      </c>
    </row>
    <row r="14" spans="1:4" ht="66" customHeight="1" x14ac:dyDescent="0.35">
      <c r="A14" s="20" t="s">
        <v>102</v>
      </c>
      <c r="B14" s="29" t="s">
        <v>103</v>
      </c>
      <c r="C14" s="30" t="s">
        <v>104</v>
      </c>
      <c r="D14" s="22" t="s">
        <v>105</v>
      </c>
    </row>
  </sheetData>
  <mergeCells count="2">
    <mergeCell ref="A1:D1"/>
    <mergeCell ref="A2:D2"/>
  </mergeCells>
  <pageMargins left="0.3" right="0.3" top="0.4" bottom="0.4" header="0.511811023622047" footer="0.511811023622047"/>
  <pageSetup fitToHeight="0" orientation="landscape" horizontalDpi="300" verticalDpi="300"/>
</worksheet>
</file>

<file path=xl\worksheets\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5F4F"/>
    <pageSetUpPr fitToPage="1"/>
  </sheetPr>
  <dimension ref="A1:C23"/>
  <sheetViews>
    <sheetView showGridLines="0" zoomScaleNormal="100" workbookViewId="0">
      <pane ySplit="3" topLeftCell="A4" activePane="bottomLeft" state="frozen"/>
      <selection pane="bottomLeft" sqref="A1:C1"/>
    </sheetView>
  </sheetViews>
  <sheetFormatPr defaultColWidth="8.6328125" defaultRowHeight="14.5" x14ac:dyDescent="0.35"/>
  <cols>
    <col min="1" max="1" width="30" customWidth="1"/>
    <col min="2" max="2" width="52" customWidth="1"/>
    <col min="3" max="3" width="40" customWidth="1"/>
  </cols>
  <sheetData>
    <row r="1" spans="1:3" ht="30" customHeight="1" x14ac:dyDescent="0.35">
      <c r="A1" s="6" t="s">
        <v>106</v>
      </c>
      <c r="B1" s="6"/>
      <c r="C1" s="6"/>
    </row>
    <row r="2" spans="1:3" ht="19.5" customHeight="1" x14ac:dyDescent="0.35">
      <c r="A2" s="5" t="s">
        <v>107</v>
      </c>
      <c r="B2" s="5"/>
      <c r="C2" s="5"/>
    </row>
    <row r="4" spans="1:3" ht="21.75" customHeight="1" x14ac:dyDescent="0.35">
      <c r="A4" s="4" t="s">
        <v>108</v>
      </c>
      <c r="B4" s="4"/>
      <c r="C4" s="4"/>
    </row>
    <row r="5" spans="1:3" ht="18" customHeight="1" x14ac:dyDescent="0.35">
      <c r="A5" s="31" t="s">
        <v>109</v>
      </c>
      <c r="B5" s="31" t="s">
        <v>110</v>
      </c>
      <c r="C5" s="31" t="s">
        <v>111</v>
      </c>
    </row>
    <row r="6" spans="1:3" ht="42" customHeight="1" x14ac:dyDescent="0.35">
      <c r="A6" s="32" t="s">
        <v>112</v>
      </c>
      <c r="B6" s="26" t="s">
        <v>113</v>
      </c>
      <c r="C6" s="33" t="s">
        <v>114</v>
      </c>
    </row>
    <row r="7" spans="1:3" ht="42" customHeight="1" x14ac:dyDescent="0.35">
      <c r="A7" s="32" t="s">
        <v>115</v>
      </c>
      <c r="B7" s="26" t="s">
        <v>116</v>
      </c>
      <c r="C7" s="33" t="s">
        <v>117</v>
      </c>
    </row>
    <row r="8" spans="1:3" ht="42" customHeight="1" x14ac:dyDescent="0.35">
      <c r="A8" s="32" t="s">
        <v>118</v>
      </c>
      <c r="B8" s="26" t="s">
        <v>119</v>
      </c>
      <c r="C8" s="33" t="s">
        <v>120</v>
      </c>
    </row>
    <row r="9" spans="1:3" ht="42" customHeight="1" x14ac:dyDescent="0.35">
      <c r="A9" s="32" t="s">
        <v>121</v>
      </c>
      <c r="B9" s="26" t="s">
        <v>122</v>
      </c>
      <c r="C9" s="33" t="s">
        <v>123</v>
      </c>
    </row>
    <row r="10" spans="1:3" ht="42" customHeight="1" x14ac:dyDescent="0.35">
      <c r="A10" s="32" t="s">
        <v>124</v>
      </c>
      <c r="B10" s="26" t="s">
        <v>125</v>
      </c>
      <c r="C10" s="33" t="s">
        <v>126</v>
      </c>
    </row>
    <row r="11" spans="1:3" ht="42" customHeight="1" x14ac:dyDescent="0.35">
      <c r="A11" s="32" t="s">
        <v>127</v>
      </c>
      <c r="B11" s="26" t="s">
        <v>128</v>
      </c>
      <c r="C11" s="33" t="s">
        <v>129</v>
      </c>
    </row>
    <row r="13" spans="1:3" ht="21.75" customHeight="1" x14ac:dyDescent="0.35">
      <c r="A13" s="4" t="s">
        <v>130</v>
      </c>
      <c r="B13" s="4"/>
      <c r="C13" s="4"/>
    </row>
    <row r="14" spans="1:3" ht="18" customHeight="1" x14ac:dyDescent="0.35">
      <c r="A14" s="31" t="s">
        <v>131</v>
      </c>
      <c r="B14" s="31" t="s">
        <v>132</v>
      </c>
      <c r="C14" s="31" t="s">
        <v>68</v>
      </c>
    </row>
    <row r="15" spans="1:3" ht="45.75" customHeight="1" x14ac:dyDescent="0.35">
      <c r="A15" s="34" t="s">
        <v>133</v>
      </c>
      <c r="B15" s="26" t="s">
        <v>134</v>
      </c>
      <c r="C15" s="35" t="s">
        <v>135</v>
      </c>
    </row>
    <row r="16" spans="1:3" ht="45.75" customHeight="1" x14ac:dyDescent="0.35">
      <c r="A16" s="36" t="s">
        <v>136</v>
      </c>
      <c r="B16" s="26" t="s">
        <v>137</v>
      </c>
      <c r="C16" s="37" t="s">
        <v>138</v>
      </c>
    </row>
    <row r="17" spans="1:3" ht="45.75" customHeight="1" x14ac:dyDescent="0.35">
      <c r="A17" s="34" t="s">
        <v>139</v>
      </c>
      <c r="B17" s="26" t="s">
        <v>140</v>
      </c>
      <c r="C17" s="35" t="s">
        <v>141</v>
      </c>
    </row>
    <row r="19" spans="1:3" ht="21.75" customHeight="1" x14ac:dyDescent="0.35">
      <c r="A19" s="4" t="s">
        <v>142</v>
      </c>
      <c r="B19" s="4"/>
      <c r="C19" s="4"/>
    </row>
    <row r="20" spans="1:3" ht="37.5" customHeight="1" x14ac:dyDescent="0.35">
      <c r="A20" s="32" t="s">
        <v>143</v>
      </c>
      <c r="B20" s="2" t="s">
        <v>144</v>
      </c>
      <c r="C20" s="2"/>
    </row>
    <row r="21" spans="1:3" ht="37.5" customHeight="1" x14ac:dyDescent="0.35">
      <c r="A21" s="32" t="s">
        <v>145</v>
      </c>
      <c r="B21" s="2" t="s">
        <v>146</v>
      </c>
      <c r="C21" s="2"/>
    </row>
    <row r="22" spans="1:3" ht="37.5" customHeight="1" x14ac:dyDescent="0.35">
      <c r="A22" s="32" t="s">
        <v>147</v>
      </c>
      <c r="B22" s="2" t="s">
        <v>148</v>
      </c>
      <c r="C22" s="2"/>
    </row>
    <row r="23" spans="1:3" ht="37.5" customHeight="1" x14ac:dyDescent="0.35">
      <c r="A23" s="32" t="s">
        <v>149</v>
      </c>
      <c r="B23" s="2" t="s">
        <v>150</v>
      </c>
      <c r="C23" s="2"/>
    </row>
  </sheetData>
  <mergeCells count="9">
    <mergeCell ref="B20:C20"/>
    <mergeCell ref="B21:C21"/>
    <mergeCell ref="B22:C22"/>
    <mergeCell ref="B23:C23"/>
    <mergeCell ref="A1:C1"/>
    <mergeCell ref="A2:C2"/>
    <mergeCell ref="A4:C4"/>
    <mergeCell ref="A13:C13"/>
    <mergeCell ref="A19:C19"/>
  </mergeCells>
  <pageMargins left="0.3" right="0.3" top="0.4" bottom="0.4" header="0.511811023622047" footer="0.511811023622047"/>
  <pageSetup fitToHeight="0" orientation="landscape" horizontalDpi="300" verticalDpi="300"/>
</worksheet>
</file>

<file path=xl\worksheets\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5F4F"/>
    <pageSetUpPr fitToPage="1"/>
  </sheetPr>
  <dimension ref="A1:S2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S1"/>
    </sheetView>
  </sheetViews>
  <sheetFormatPr defaultColWidth="8.6328125" defaultRowHeight="14.5" x14ac:dyDescent="0.35"/>
  <cols>
    <col min="1" max="1" width="5" customWidth="1"/>
    <col min="2" max="2" width="30" customWidth="1"/>
    <col min="3" max="4" width="20" customWidth="1"/>
    <col min="5" max="5" width="11" customWidth="1"/>
    <col min="6" max="7" width="10" customWidth="1"/>
    <col min="8" max="10" width="11" customWidth="1"/>
    <col min="11" max="11" width="10" customWidth="1"/>
    <col min="12" max="12" width="13" customWidth="1"/>
    <col min="13" max="13" width="16" customWidth="1"/>
    <col min="14" max="14" width="9" customWidth="1"/>
    <col min="15" max="15" width="10" customWidth="1"/>
    <col min="16" max="16" width="14" customWidth="1"/>
    <col min="17" max="18" width="13" customWidth="1"/>
    <col min="19" max="19" width="32" customWidth="1"/>
  </cols>
  <sheetData>
    <row r="1" spans="1:19" ht="30" customHeight="1" x14ac:dyDescent="0.35">
      <c r="A1" s="6" t="s">
        <v>151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9.5" customHeight="1" x14ac:dyDescent="0.35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5.5" customHeight="1" x14ac:dyDescent="0.35">
      <c r="A3" s="1" t="s">
        <v>153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9.5" customHeight="1" x14ac:dyDescent="0.35">
      <c r="A4" s="77" t="s">
        <v>154</v>
      </c>
      <c r="B4" s="77"/>
      <c r="C4" s="77"/>
      <c r="D4" s="77"/>
      <c r="E4" s="38">
        <v>46022</v>
      </c>
      <c r="F4" s="78" t="s">
        <v>155</v>
      </c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</row>
    <row r="5" spans="1:19" ht="33.75" customHeight="1" x14ac:dyDescent="0.35">
      <c r="A5" s="39" t="s">
        <v>156</v>
      </c>
      <c r="B5" s="39" t="s">
        <v>157</v>
      </c>
      <c r="C5" s="39" t="s">
        <v>158</v>
      </c>
      <c r="D5" s="39" t="s">
        <v>131</v>
      </c>
      <c r="E5" s="39" t="s">
        <v>159</v>
      </c>
      <c r="F5" s="39" t="s">
        <v>160</v>
      </c>
      <c r="G5" s="39" t="s">
        <v>161</v>
      </c>
      <c r="H5" s="39" t="s">
        <v>162</v>
      </c>
      <c r="I5" s="39" t="s">
        <v>163</v>
      </c>
      <c r="J5" s="39" t="s">
        <v>164</v>
      </c>
      <c r="K5" s="39" t="s">
        <v>165</v>
      </c>
      <c r="L5" s="39" t="s">
        <v>166</v>
      </c>
      <c r="M5" s="39" t="s">
        <v>167</v>
      </c>
      <c r="N5" s="39" t="s">
        <v>168</v>
      </c>
      <c r="O5" s="39" t="s">
        <v>169</v>
      </c>
      <c r="P5" s="39" t="s">
        <v>170</v>
      </c>
      <c r="Q5" s="39" t="s">
        <v>171</v>
      </c>
      <c r="R5" s="39" t="s">
        <v>172</v>
      </c>
      <c r="S5" s="39" t="s">
        <v>173</v>
      </c>
    </row>
    <row r="6" spans="1:19" ht="30" customHeight="1" x14ac:dyDescent="0.35">
      <c r="A6" s="40" t="s">
        <v>25</v>
      </c>
      <c r="B6" s="41" t="s">
        <v>174</v>
      </c>
      <c r="C6" s="42" t="s">
        <v>175</v>
      </c>
      <c r="D6" s="42" t="s">
        <v>136</v>
      </c>
      <c r="E6" s="40" t="s">
        <v>176</v>
      </c>
      <c r="F6" s="40" t="s">
        <v>176</v>
      </c>
      <c r="G6" s="40" t="s">
        <v>176</v>
      </c>
      <c r="H6" s="40" t="s">
        <v>176</v>
      </c>
      <c r="I6" s="40" t="s">
        <v>176</v>
      </c>
      <c r="J6" s="40" t="s">
        <v>176</v>
      </c>
      <c r="K6" s="40" t="s">
        <v>176</v>
      </c>
      <c r="L6" s="43">
        <v>24000</v>
      </c>
      <c r="M6" s="44" t="str">
        <f t="shared" ref="M6:M29" si="0">IF($B6="","",IF($C6="Logiciel / licence acheté","IMMOBILISATION",IF($C6="Maintenance / évolution","CHARGES",IF(OR($D6="Recherche et conception",$D6="Exploitation et maintenance"),"CHARGES",IF($D6="Développement et production",IF(COUNTIF($E6:$K6,"Non")&gt;0,"CHARGES",IF(COUNTIF($E6:$K6,"Oui")=7,"IMMOBILISATION","À TRANCHER")),"À TRANCHER")))))</f>
        <v>IMMOBILISATION</v>
      </c>
      <c r="N6" s="40" t="s">
        <v>177</v>
      </c>
      <c r="O6" s="40">
        <v>3</v>
      </c>
      <c r="P6" s="45">
        <v>45748</v>
      </c>
      <c r="Q6" s="46">
        <f t="shared" ref="Q6:Q29" si="1">IF(AND($M6="IMMOBILISATION",N($O6)&gt;0),$L6/$O6,"")</f>
        <v>8000</v>
      </c>
      <c r="R6" s="46">
        <f t="shared" ref="R6:R29" si="2">IF($Q6="","",IF(OR(NOT(ISNUMBER($P6)),NOT(ISNUMBER($E$4))),"",IF($E$4&lt;$P6,0,$Q6*MIN(1,(DATEDIF($P6,$E$4,"m")+1)/12))))</f>
        <v>6000</v>
      </c>
      <c r="S6" s="42" t="s">
        <v>178</v>
      </c>
    </row>
    <row r="7" spans="1:19" ht="30" customHeight="1" x14ac:dyDescent="0.35">
      <c r="A7" s="47" t="s">
        <v>29</v>
      </c>
      <c r="B7" s="48" t="s">
        <v>179</v>
      </c>
      <c r="C7" s="49" t="s">
        <v>180</v>
      </c>
      <c r="D7" s="49" t="s">
        <v>133</v>
      </c>
      <c r="E7" s="47"/>
      <c r="F7" s="47"/>
      <c r="G7" s="47"/>
      <c r="H7" s="47"/>
      <c r="I7" s="47"/>
      <c r="J7" s="47"/>
      <c r="K7" s="47"/>
      <c r="L7" s="50">
        <v>6000</v>
      </c>
      <c r="M7" s="51" t="str">
        <f t="shared" si="0"/>
        <v>CHARGES</v>
      </c>
      <c r="N7" s="47"/>
      <c r="O7" s="47"/>
      <c r="P7" s="52"/>
      <c r="Q7" s="53" t="str">
        <f t="shared" si="1"/>
        <v/>
      </c>
      <c r="R7" s="53" t="str">
        <f t="shared" si="2"/>
        <v/>
      </c>
      <c r="S7" s="49" t="s">
        <v>181</v>
      </c>
    </row>
    <row r="8" spans="1:19" ht="30" customHeight="1" x14ac:dyDescent="0.35">
      <c r="A8" s="40" t="s">
        <v>33</v>
      </c>
      <c r="B8" s="41" t="s">
        <v>182</v>
      </c>
      <c r="C8" s="42" t="s">
        <v>183</v>
      </c>
      <c r="D8" s="42"/>
      <c r="E8" s="40"/>
      <c r="F8" s="40"/>
      <c r="G8" s="40"/>
      <c r="H8" s="40"/>
      <c r="I8" s="40"/>
      <c r="J8" s="40"/>
      <c r="K8" s="40"/>
      <c r="L8" s="43">
        <v>4500</v>
      </c>
      <c r="M8" s="44" t="str">
        <f t="shared" si="0"/>
        <v>IMMOBILISATION</v>
      </c>
      <c r="N8" s="40" t="s">
        <v>177</v>
      </c>
      <c r="O8" s="40">
        <v>3</v>
      </c>
      <c r="P8" s="45">
        <v>45658</v>
      </c>
      <c r="Q8" s="46">
        <f t="shared" si="1"/>
        <v>1500</v>
      </c>
      <c r="R8" s="46">
        <f t="shared" si="2"/>
        <v>1500</v>
      </c>
      <c r="S8" s="42" t="s">
        <v>184</v>
      </c>
    </row>
    <row r="9" spans="1:19" ht="30" customHeight="1" x14ac:dyDescent="0.35">
      <c r="A9" s="47" t="s">
        <v>36</v>
      </c>
      <c r="B9" s="48" t="s">
        <v>185</v>
      </c>
      <c r="C9" s="49" t="s">
        <v>186</v>
      </c>
      <c r="D9" s="49" t="s">
        <v>139</v>
      </c>
      <c r="E9" s="47"/>
      <c r="F9" s="47"/>
      <c r="G9" s="47"/>
      <c r="H9" s="47"/>
      <c r="I9" s="47"/>
      <c r="J9" s="47"/>
      <c r="K9" s="47"/>
      <c r="L9" s="50">
        <v>3000</v>
      </c>
      <c r="M9" s="51" t="str">
        <f t="shared" si="0"/>
        <v>CHARGES</v>
      </c>
      <c r="N9" s="47"/>
      <c r="O9" s="47"/>
      <c r="P9" s="52"/>
      <c r="Q9" s="53" t="str">
        <f t="shared" si="1"/>
        <v/>
      </c>
      <c r="R9" s="53" t="str">
        <f t="shared" si="2"/>
        <v/>
      </c>
      <c r="S9" s="49" t="s">
        <v>187</v>
      </c>
    </row>
    <row r="10" spans="1:19" ht="30" customHeight="1" x14ac:dyDescent="0.35">
      <c r="A10" s="54"/>
      <c r="B10" s="55"/>
      <c r="C10" s="55"/>
      <c r="D10" s="55"/>
      <c r="E10" s="56"/>
      <c r="F10" s="56"/>
      <c r="G10" s="56"/>
      <c r="H10" s="56"/>
      <c r="I10" s="56"/>
      <c r="J10" s="56"/>
      <c r="K10" s="56"/>
      <c r="L10" s="57"/>
      <c r="M10" s="44" t="str">
        <f t="shared" si="0"/>
        <v/>
      </c>
      <c r="N10" s="56"/>
      <c r="O10" s="56"/>
      <c r="P10" s="58"/>
      <c r="Q10" s="46" t="str">
        <f t="shared" si="1"/>
        <v/>
      </c>
      <c r="R10" s="46" t="str">
        <f t="shared" si="2"/>
        <v/>
      </c>
      <c r="S10" s="55"/>
    </row>
    <row r="11" spans="1:19" ht="30" customHeight="1" x14ac:dyDescent="0.35">
      <c r="A11" s="59"/>
      <c r="B11" s="55"/>
      <c r="C11" s="55"/>
      <c r="D11" s="55"/>
      <c r="E11" s="56"/>
      <c r="F11" s="56"/>
      <c r="G11" s="56"/>
      <c r="H11" s="56"/>
      <c r="I11" s="56"/>
      <c r="J11" s="56"/>
      <c r="K11" s="56"/>
      <c r="L11" s="57"/>
      <c r="M11" s="51" t="str">
        <f t="shared" si="0"/>
        <v/>
      </c>
      <c r="N11" s="56"/>
      <c r="O11" s="56"/>
      <c r="P11" s="58"/>
      <c r="Q11" s="53" t="str">
        <f t="shared" si="1"/>
        <v/>
      </c>
      <c r="R11" s="53" t="str">
        <f t="shared" si="2"/>
        <v/>
      </c>
      <c r="S11" s="55"/>
    </row>
    <row r="12" spans="1:19" ht="30" customHeight="1" x14ac:dyDescent="0.35">
      <c r="A12" s="54"/>
      <c r="B12" s="55"/>
      <c r="C12" s="55"/>
      <c r="D12" s="55"/>
      <c r="E12" s="56"/>
      <c r="F12" s="56"/>
      <c r="G12" s="56"/>
      <c r="H12" s="56"/>
      <c r="I12" s="56"/>
      <c r="J12" s="56"/>
      <c r="K12" s="56"/>
      <c r="L12" s="57"/>
      <c r="M12" s="44" t="str">
        <f t="shared" si="0"/>
        <v/>
      </c>
      <c r="N12" s="56"/>
      <c r="O12" s="56"/>
      <c r="P12" s="58"/>
      <c r="Q12" s="46" t="str">
        <f t="shared" si="1"/>
        <v/>
      </c>
      <c r="R12" s="46" t="str">
        <f t="shared" si="2"/>
        <v/>
      </c>
      <c r="S12" s="55"/>
    </row>
    <row r="13" spans="1:19" ht="30" customHeight="1" x14ac:dyDescent="0.35">
      <c r="A13" s="59"/>
      <c r="B13" s="55"/>
      <c r="C13" s="55"/>
      <c r="D13" s="55"/>
      <c r="E13" s="56"/>
      <c r="F13" s="56"/>
      <c r="G13" s="56"/>
      <c r="H13" s="56"/>
      <c r="I13" s="56"/>
      <c r="J13" s="56"/>
      <c r="K13" s="56"/>
      <c r="L13" s="57"/>
      <c r="M13" s="51" t="str">
        <f t="shared" si="0"/>
        <v/>
      </c>
      <c r="N13" s="56"/>
      <c r="O13" s="56"/>
      <c r="P13" s="58"/>
      <c r="Q13" s="53" t="str">
        <f t="shared" si="1"/>
        <v/>
      </c>
      <c r="R13" s="53" t="str">
        <f t="shared" si="2"/>
        <v/>
      </c>
      <c r="S13" s="55"/>
    </row>
    <row r="14" spans="1:19" ht="30" customHeight="1" x14ac:dyDescent="0.35">
      <c r="A14" s="54"/>
      <c r="B14" s="55"/>
      <c r="C14" s="55"/>
      <c r="D14" s="55"/>
      <c r="E14" s="56"/>
      <c r="F14" s="56"/>
      <c r="G14" s="56"/>
      <c r="H14" s="56"/>
      <c r="I14" s="56"/>
      <c r="J14" s="56"/>
      <c r="K14" s="56"/>
      <c r="L14" s="57"/>
      <c r="M14" s="44" t="str">
        <f t="shared" si="0"/>
        <v/>
      </c>
      <c r="N14" s="56"/>
      <c r="O14" s="56"/>
      <c r="P14" s="58"/>
      <c r="Q14" s="46" t="str">
        <f t="shared" si="1"/>
        <v/>
      </c>
      <c r="R14" s="46" t="str">
        <f t="shared" si="2"/>
        <v/>
      </c>
      <c r="S14" s="55"/>
    </row>
    <row r="15" spans="1:19" ht="30" customHeight="1" x14ac:dyDescent="0.35">
      <c r="A15" s="59"/>
      <c r="B15" s="55"/>
      <c r="C15" s="55"/>
      <c r="D15" s="55"/>
      <c r="E15" s="56"/>
      <c r="F15" s="56"/>
      <c r="G15" s="56"/>
      <c r="H15" s="56"/>
      <c r="I15" s="56"/>
      <c r="J15" s="56"/>
      <c r="K15" s="56"/>
      <c r="L15" s="57"/>
      <c r="M15" s="51" t="str">
        <f t="shared" si="0"/>
        <v/>
      </c>
      <c r="N15" s="56"/>
      <c r="O15" s="56"/>
      <c r="P15" s="58"/>
      <c r="Q15" s="53" t="str">
        <f t="shared" si="1"/>
        <v/>
      </c>
      <c r="R15" s="53" t="str">
        <f t="shared" si="2"/>
        <v/>
      </c>
      <c r="S15" s="55"/>
    </row>
    <row r="16" spans="1:19" ht="30" customHeight="1" x14ac:dyDescent="0.35">
      <c r="A16" s="54"/>
      <c r="B16" s="55"/>
      <c r="C16" s="55"/>
      <c r="D16" s="55"/>
      <c r="E16" s="56"/>
      <c r="F16" s="56"/>
      <c r="G16" s="56"/>
      <c r="H16" s="56"/>
      <c r="I16" s="56"/>
      <c r="J16" s="56"/>
      <c r="K16" s="56"/>
      <c r="L16" s="57"/>
      <c r="M16" s="44" t="str">
        <f t="shared" si="0"/>
        <v/>
      </c>
      <c r="N16" s="56"/>
      <c r="O16" s="56"/>
      <c r="P16" s="58"/>
      <c r="Q16" s="46" t="str">
        <f t="shared" si="1"/>
        <v/>
      </c>
      <c r="R16" s="46" t="str">
        <f t="shared" si="2"/>
        <v/>
      </c>
      <c r="S16" s="55"/>
    </row>
    <row r="17" spans="1:19" ht="30" customHeight="1" x14ac:dyDescent="0.35">
      <c r="A17" s="59"/>
      <c r="B17" s="55"/>
      <c r="C17" s="55"/>
      <c r="D17" s="55"/>
      <c r="E17" s="56"/>
      <c r="F17" s="56"/>
      <c r="G17" s="56"/>
      <c r="H17" s="56"/>
      <c r="I17" s="56"/>
      <c r="J17" s="56"/>
      <c r="K17" s="56"/>
      <c r="L17" s="57"/>
      <c r="M17" s="51" t="str">
        <f t="shared" si="0"/>
        <v/>
      </c>
      <c r="N17" s="56"/>
      <c r="O17" s="56"/>
      <c r="P17" s="58"/>
      <c r="Q17" s="53" t="str">
        <f t="shared" si="1"/>
        <v/>
      </c>
      <c r="R17" s="53" t="str">
        <f t="shared" si="2"/>
        <v/>
      </c>
      <c r="S17" s="55"/>
    </row>
    <row r="18" spans="1:19" ht="30" customHeight="1" x14ac:dyDescent="0.35">
      <c r="A18" s="54"/>
      <c r="B18" s="55"/>
      <c r="C18" s="55"/>
      <c r="D18" s="55"/>
      <c r="E18" s="56"/>
      <c r="F18" s="56"/>
      <c r="G18" s="56"/>
      <c r="H18" s="56"/>
      <c r="I18" s="56"/>
      <c r="J18" s="56"/>
      <c r="K18" s="56"/>
      <c r="L18" s="57"/>
      <c r="M18" s="44" t="str">
        <f t="shared" si="0"/>
        <v/>
      </c>
      <c r="N18" s="56"/>
      <c r="O18" s="56"/>
      <c r="P18" s="58"/>
      <c r="Q18" s="46" t="str">
        <f t="shared" si="1"/>
        <v/>
      </c>
      <c r="R18" s="46" t="str">
        <f t="shared" si="2"/>
        <v/>
      </c>
      <c r="S18" s="55"/>
    </row>
    <row r="19" spans="1:19" ht="30" customHeight="1" x14ac:dyDescent="0.35">
      <c r="A19" s="59"/>
      <c r="B19" s="55"/>
      <c r="C19" s="55"/>
      <c r="D19" s="55"/>
      <c r="E19" s="56"/>
      <c r="F19" s="56"/>
      <c r="G19" s="56"/>
      <c r="H19" s="56"/>
      <c r="I19" s="56"/>
      <c r="J19" s="56"/>
      <c r="K19" s="56"/>
      <c r="L19" s="57"/>
      <c r="M19" s="51" t="str">
        <f t="shared" si="0"/>
        <v/>
      </c>
      <c r="N19" s="56"/>
      <c r="O19" s="56"/>
      <c r="P19" s="58"/>
      <c r="Q19" s="53" t="str">
        <f t="shared" si="1"/>
        <v/>
      </c>
      <c r="R19" s="53" t="str">
        <f t="shared" si="2"/>
        <v/>
      </c>
      <c r="S19" s="55"/>
    </row>
    <row r="20" spans="1:19" ht="30" customHeight="1" x14ac:dyDescent="0.35">
      <c r="A20" s="54"/>
      <c r="B20" s="55"/>
      <c r="C20" s="55"/>
      <c r="D20" s="55"/>
      <c r="E20" s="56"/>
      <c r="F20" s="56"/>
      <c r="G20" s="56"/>
      <c r="H20" s="56"/>
      <c r="I20" s="56"/>
      <c r="J20" s="56"/>
      <c r="K20" s="56"/>
      <c r="L20" s="57"/>
      <c r="M20" s="44" t="str">
        <f t="shared" si="0"/>
        <v/>
      </c>
      <c r="N20" s="56"/>
      <c r="O20" s="56"/>
      <c r="P20" s="58"/>
      <c r="Q20" s="46" t="str">
        <f t="shared" si="1"/>
        <v/>
      </c>
      <c r="R20" s="46" t="str">
        <f t="shared" si="2"/>
        <v/>
      </c>
      <c r="S20" s="55"/>
    </row>
    <row r="21" spans="1:19" ht="30" customHeight="1" x14ac:dyDescent="0.35">
      <c r="A21" s="59"/>
      <c r="B21" s="55"/>
      <c r="C21" s="55"/>
      <c r="D21" s="55"/>
      <c r="E21" s="56"/>
      <c r="F21" s="56"/>
      <c r="G21" s="56"/>
      <c r="H21" s="56"/>
      <c r="I21" s="56"/>
      <c r="J21" s="56"/>
      <c r="K21" s="56"/>
      <c r="L21" s="57"/>
      <c r="M21" s="51" t="str">
        <f t="shared" si="0"/>
        <v/>
      </c>
      <c r="N21" s="56"/>
      <c r="O21" s="56"/>
      <c r="P21" s="58"/>
      <c r="Q21" s="53" t="str">
        <f t="shared" si="1"/>
        <v/>
      </c>
      <c r="R21" s="53" t="str">
        <f t="shared" si="2"/>
        <v/>
      </c>
      <c r="S21" s="55"/>
    </row>
    <row r="22" spans="1:19" ht="30" customHeight="1" x14ac:dyDescent="0.35">
      <c r="A22" s="54"/>
      <c r="B22" s="55"/>
      <c r="C22" s="55"/>
      <c r="D22" s="55"/>
      <c r="E22" s="56"/>
      <c r="F22" s="56"/>
      <c r="G22" s="56"/>
      <c r="H22" s="56"/>
      <c r="I22" s="56"/>
      <c r="J22" s="56"/>
      <c r="K22" s="56"/>
      <c r="L22" s="57"/>
      <c r="M22" s="44" t="str">
        <f t="shared" si="0"/>
        <v/>
      </c>
      <c r="N22" s="56"/>
      <c r="O22" s="56"/>
      <c r="P22" s="58"/>
      <c r="Q22" s="46" t="str">
        <f t="shared" si="1"/>
        <v/>
      </c>
      <c r="R22" s="46" t="str">
        <f t="shared" si="2"/>
        <v/>
      </c>
      <c r="S22" s="55"/>
    </row>
    <row r="23" spans="1:19" ht="30" customHeight="1" x14ac:dyDescent="0.35">
      <c r="A23" s="59"/>
      <c r="B23" s="55"/>
      <c r="C23" s="55"/>
      <c r="D23" s="55"/>
      <c r="E23" s="56"/>
      <c r="F23" s="56"/>
      <c r="G23" s="56"/>
      <c r="H23" s="56"/>
      <c r="I23" s="56"/>
      <c r="J23" s="56"/>
      <c r="K23" s="56"/>
      <c r="L23" s="57"/>
      <c r="M23" s="51" t="str">
        <f t="shared" si="0"/>
        <v/>
      </c>
      <c r="N23" s="56"/>
      <c r="O23" s="56"/>
      <c r="P23" s="58"/>
      <c r="Q23" s="53" t="str">
        <f t="shared" si="1"/>
        <v/>
      </c>
      <c r="R23" s="53" t="str">
        <f t="shared" si="2"/>
        <v/>
      </c>
      <c r="S23" s="55"/>
    </row>
    <row r="24" spans="1:19" ht="30" customHeight="1" x14ac:dyDescent="0.35">
      <c r="A24" s="54"/>
      <c r="B24" s="55"/>
      <c r="C24" s="55"/>
      <c r="D24" s="55"/>
      <c r="E24" s="56"/>
      <c r="F24" s="56"/>
      <c r="G24" s="56"/>
      <c r="H24" s="56"/>
      <c r="I24" s="56"/>
      <c r="J24" s="56"/>
      <c r="K24" s="56"/>
      <c r="L24" s="57"/>
      <c r="M24" s="44" t="str">
        <f t="shared" si="0"/>
        <v/>
      </c>
      <c r="N24" s="56"/>
      <c r="O24" s="56"/>
      <c r="P24" s="58"/>
      <c r="Q24" s="46" t="str">
        <f t="shared" si="1"/>
        <v/>
      </c>
      <c r="R24" s="46" t="str">
        <f t="shared" si="2"/>
        <v/>
      </c>
      <c r="S24" s="55"/>
    </row>
    <row r="25" spans="1:19" ht="30" customHeight="1" x14ac:dyDescent="0.35">
      <c r="A25" s="59"/>
      <c r="B25" s="55"/>
      <c r="C25" s="55"/>
      <c r="D25" s="55"/>
      <c r="E25" s="56"/>
      <c r="F25" s="56"/>
      <c r="G25" s="56"/>
      <c r="H25" s="56"/>
      <c r="I25" s="56"/>
      <c r="J25" s="56"/>
      <c r="K25" s="56"/>
      <c r="L25" s="57"/>
      <c r="M25" s="51" t="str">
        <f t="shared" si="0"/>
        <v/>
      </c>
      <c r="N25" s="56"/>
      <c r="O25" s="56"/>
      <c r="P25" s="58"/>
      <c r="Q25" s="53" t="str">
        <f t="shared" si="1"/>
        <v/>
      </c>
      <c r="R25" s="53" t="str">
        <f t="shared" si="2"/>
        <v/>
      </c>
      <c r="S25" s="55"/>
    </row>
    <row r="26" spans="1:19" ht="30" customHeight="1" x14ac:dyDescent="0.35">
      <c r="A26" s="54"/>
      <c r="B26" s="55"/>
      <c r="C26" s="55"/>
      <c r="D26" s="55"/>
      <c r="E26" s="56"/>
      <c r="F26" s="56"/>
      <c r="G26" s="56"/>
      <c r="H26" s="56"/>
      <c r="I26" s="56"/>
      <c r="J26" s="56"/>
      <c r="K26" s="56"/>
      <c r="L26" s="57"/>
      <c r="M26" s="44" t="str">
        <f t="shared" si="0"/>
        <v/>
      </c>
      <c r="N26" s="56"/>
      <c r="O26" s="56"/>
      <c r="P26" s="58"/>
      <c r="Q26" s="46" t="str">
        <f t="shared" si="1"/>
        <v/>
      </c>
      <c r="R26" s="46" t="str">
        <f t="shared" si="2"/>
        <v/>
      </c>
      <c r="S26" s="55"/>
    </row>
    <row r="27" spans="1:19" ht="30" customHeight="1" x14ac:dyDescent="0.35">
      <c r="A27" s="59"/>
      <c r="B27" s="55"/>
      <c r="C27" s="55"/>
      <c r="D27" s="55"/>
      <c r="E27" s="56"/>
      <c r="F27" s="56"/>
      <c r="G27" s="56"/>
      <c r="H27" s="56"/>
      <c r="I27" s="56"/>
      <c r="J27" s="56"/>
      <c r="K27" s="56"/>
      <c r="L27" s="57"/>
      <c r="M27" s="51" t="str">
        <f t="shared" si="0"/>
        <v/>
      </c>
      <c r="N27" s="56"/>
      <c r="O27" s="56"/>
      <c r="P27" s="58"/>
      <c r="Q27" s="53" t="str">
        <f t="shared" si="1"/>
        <v/>
      </c>
      <c r="R27" s="53" t="str">
        <f t="shared" si="2"/>
        <v/>
      </c>
      <c r="S27" s="55"/>
    </row>
    <row r="28" spans="1:19" ht="30" customHeight="1" x14ac:dyDescent="0.35">
      <c r="A28" s="54"/>
      <c r="B28" s="55"/>
      <c r="C28" s="55"/>
      <c r="D28" s="55"/>
      <c r="E28" s="56"/>
      <c r="F28" s="56"/>
      <c r="G28" s="56"/>
      <c r="H28" s="56"/>
      <c r="I28" s="56"/>
      <c r="J28" s="56"/>
      <c r="K28" s="56"/>
      <c r="L28" s="57"/>
      <c r="M28" s="44" t="str">
        <f t="shared" si="0"/>
        <v/>
      </c>
      <c r="N28" s="56"/>
      <c r="O28" s="56"/>
      <c r="P28" s="58"/>
      <c r="Q28" s="46" t="str">
        <f t="shared" si="1"/>
        <v/>
      </c>
      <c r="R28" s="46" t="str">
        <f t="shared" si="2"/>
        <v/>
      </c>
      <c r="S28" s="55"/>
    </row>
    <row r="29" spans="1:19" ht="30" customHeight="1" x14ac:dyDescent="0.35">
      <c r="A29" s="59"/>
      <c r="B29" s="55"/>
      <c r="C29" s="55"/>
      <c r="D29" s="55"/>
      <c r="E29" s="56"/>
      <c r="F29" s="56"/>
      <c r="G29" s="56"/>
      <c r="H29" s="56"/>
      <c r="I29" s="56"/>
      <c r="J29" s="56"/>
      <c r="K29" s="56"/>
      <c r="L29" s="57"/>
      <c r="M29" s="51" t="str">
        <f t="shared" si="0"/>
        <v/>
      </c>
      <c r="N29" s="56"/>
      <c r="O29" s="56"/>
      <c r="P29" s="58"/>
      <c r="Q29" s="53" t="str">
        <f t="shared" si="1"/>
        <v/>
      </c>
      <c r="R29" s="53" t="str">
        <f t="shared" si="2"/>
        <v/>
      </c>
      <c r="S29" s="55"/>
    </row>
  </sheetData>
  <mergeCells count="5">
    <mergeCell ref="A1:S1"/>
    <mergeCell ref="A2:S2"/>
    <mergeCell ref="A3:S3"/>
    <mergeCell ref="A4:D4"/>
    <mergeCell ref="F4:S4"/>
  </mergeCells>
  <conditionalFormatting sqref="M6:M29">
    <cfRule type="cellIs" dxfId="2" priority="2" operator="equal">
      <formula>"IMMOBILISATION"</formula>
    </cfRule>
    <cfRule type="cellIs" dxfId="1" priority="3" operator="equal">
      <formula>"CHARGES"</formula>
    </cfRule>
    <cfRule type="cellIs" dxfId="0" priority="4" operator="equal">
      <formula>"À TRANCHER"</formula>
    </cfRule>
  </conditionalFormatting>
  <dataValidations count="3">
    <dataValidation type="list" allowBlank="1" sqref="C6:C29" xr:uid="{00000000-0002-0000-0400-000000000000}">
      <formula1>"Logiciel / licence acheté,Logiciel développé en interne,Site internet / application,R&amp;D (projet innovant),Maintenance / évolution"</formula1>
      <formula2>0</formula2>
    </dataValidation>
    <dataValidation type="list" allowBlank="1" sqref="D6:D29" xr:uid="{00000000-0002-0000-0400-000001000000}">
      <formula1>"Recherche et conception,Développement et production,Exploitation et maintenance"</formula1>
      <formula2>0</formula2>
    </dataValidation>
    <dataValidation type="list" allowBlank="1" sqref="E6:K29" xr:uid="{00000000-0002-0000-0400-000002000000}">
      <formula1>"Oui,Non"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xl\worksheets\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5F4F"/>
    <pageSetUpPr fitToPage="1"/>
  </sheetPr>
  <dimension ref="A1:D26"/>
  <sheetViews>
    <sheetView showGridLines="0" tabSelected="1" topLeftCell="A20" zoomScaleNormal="100" workbookViewId="0">
      <selection sqref="A1:D1"/>
    </sheetView>
  </sheetViews>
  <sheetFormatPr defaultColWidth="8.6328125" defaultRowHeight="14.5" x14ac:dyDescent="0.35"/>
  <cols>
    <col min="1" max="1" width="34" customWidth="1"/>
    <col min="2" max="2" width="16" customWidth="1"/>
    <col min="3" max="3" width="18" customWidth="1"/>
    <col min="4" max="4" width="14" customWidth="1"/>
  </cols>
  <sheetData>
    <row r="1" spans="1:4" ht="30" customHeight="1" x14ac:dyDescent="0.35">
      <c r="A1" s="6" t="s">
        <v>188</v>
      </c>
      <c r="B1" s="6"/>
      <c r="C1" s="6"/>
      <c r="D1" s="6"/>
    </row>
    <row r="2" spans="1:4" ht="19.5" customHeight="1" x14ac:dyDescent="0.35">
      <c r="A2" s="5" t="s">
        <v>189</v>
      </c>
      <c r="B2" s="5"/>
      <c r="C2" s="5"/>
      <c r="D2" s="5"/>
    </row>
    <row r="4" spans="1:4" ht="21.75" customHeight="1" x14ac:dyDescent="0.35">
      <c r="A4" s="4" t="s">
        <v>190</v>
      </c>
      <c r="B4" s="4"/>
      <c r="C4" s="4"/>
      <c r="D4" s="4"/>
    </row>
    <row r="5" spans="1:4" ht="18" customHeight="1" x14ac:dyDescent="0.35">
      <c r="A5" s="60" t="s">
        <v>191</v>
      </c>
      <c r="B5" s="61" t="s">
        <v>192</v>
      </c>
      <c r="C5" s="61" t="s">
        <v>193</v>
      </c>
      <c r="D5" s="61" t="s">
        <v>194</v>
      </c>
    </row>
    <row r="6" spans="1:4" ht="24" customHeight="1" x14ac:dyDescent="0.35">
      <c r="A6" s="36" t="s">
        <v>195</v>
      </c>
      <c r="B6" s="62">
        <f>COUNTIF('4. Balayage'!$M$6:$M$29,"IMMOBILISATION")</f>
        <v>2</v>
      </c>
      <c r="C6" s="63">
        <f>SUMIF('4. Balayage'!$M$6:$M$29,"IMMOBILISATION",'4. Balayage'!$L$6:$L$29)</f>
        <v>28500</v>
      </c>
      <c r="D6" s="64">
        <f>IFERROR(C6/$C$9,0)</f>
        <v>0.76</v>
      </c>
    </row>
    <row r="7" spans="1:4" ht="24" customHeight="1" x14ac:dyDescent="0.35">
      <c r="A7" s="65" t="s">
        <v>196</v>
      </c>
      <c r="B7" s="66">
        <f>COUNTIF('4. Balayage'!$M$6:$M$29,"CHARGES")</f>
        <v>2</v>
      </c>
      <c r="C7" s="67">
        <f>SUMIF('4. Balayage'!$M$6:$M$29,"CHARGES",'4. Balayage'!$L$6:$L$29)</f>
        <v>9000</v>
      </c>
      <c r="D7" s="68">
        <f>IFERROR(C7/$C$9,0)</f>
        <v>0.24</v>
      </c>
    </row>
    <row r="8" spans="1:4" ht="24" customHeight="1" x14ac:dyDescent="0.35">
      <c r="A8" s="69" t="s">
        <v>197</v>
      </c>
      <c r="B8" s="70">
        <f>COUNTIF('4. Balayage'!$M$6:$M$29,"À TRANCHER")</f>
        <v>0</v>
      </c>
      <c r="C8" s="71">
        <f>SUMIF('4. Balayage'!$M$6:$M$29,"À TRANCHER",'4. Balayage'!$L$6:$L$29)</f>
        <v>0</v>
      </c>
      <c r="D8" s="72">
        <f>IFERROR(C8/$C$9,0)</f>
        <v>0</v>
      </c>
    </row>
    <row r="9" spans="1:4" x14ac:dyDescent="0.35">
      <c r="A9" s="73" t="s">
        <v>198</v>
      </c>
      <c r="B9" s="74">
        <f>SUM(B6:B8)</f>
        <v>4</v>
      </c>
      <c r="C9" s="75">
        <f>SUM(C6:C8)</f>
        <v>37500</v>
      </c>
      <c r="D9" s="74"/>
    </row>
    <row r="11" spans="1:4" ht="21.75" customHeight="1" x14ac:dyDescent="0.35">
      <c r="A11" s="4" t="s">
        <v>199</v>
      </c>
      <c r="B11" s="4"/>
      <c r="C11" s="4"/>
      <c r="D11" s="4"/>
    </row>
    <row r="12" spans="1:4" ht="21.75" customHeight="1" x14ac:dyDescent="0.35">
      <c r="A12" s="9" t="s">
        <v>200</v>
      </c>
      <c r="B12" s="9"/>
      <c r="C12" s="9"/>
      <c r="D12" s="76">
        <f>SUM('4. Balayage'!$Q$6:$Q$29)</f>
        <v>9500</v>
      </c>
    </row>
    <row r="13" spans="1:4" ht="21.75" customHeight="1" x14ac:dyDescent="0.35">
      <c r="A13" s="9" t="s">
        <v>201</v>
      </c>
      <c r="B13" s="9"/>
      <c r="C13" s="9"/>
      <c r="D13" s="76">
        <f>SUM('4. Balayage'!$R$6:$R$29)</f>
        <v>7500</v>
      </c>
    </row>
    <row r="15" spans="1:4" ht="15" customHeight="1" x14ac:dyDescent="0.35">
      <c r="A15" s="79" t="s">
        <v>202</v>
      </c>
      <c r="B15" s="79"/>
      <c r="C15" s="79"/>
      <c r="D15" s="79"/>
    </row>
    <row r="16" spans="1:4" x14ac:dyDescent="0.35">
      <c r="A16" s="79"/>
      <c r="B16" s="79"/>
      <c r="C16" s="79"/>
      <c r="D16" s="79"/>
    </row>
    <row r="17" spans="1:4" x14ac:dyDescent="0.35">
      <c r="A17" s="79"/>
      <c r="B17" s="79"/>
      <c r="C17" s="79"/>
      <c r="D17" s="79"/>
    </row>
    <row r="18" spans="1:4" x14ac:dyDescent="0.35">
      <c r="A18" s="79"/>
      <c r="B18" s="79"/>
      <c r="C18" s="79"/>
      <c r="D18" s="79"/>
    </row>
    <row r="20" spans="1:4" ht="21.75" customHeight="1" x14ac:dyDescent="0.35">
      <c r="A20" s="4" t="s">
        <v>203</v>
      </c>
      <c r="B20" s="4"/>
      <c r="C20" s="4"/>
      <c r="D20" s="4"/>
    </row>
    <row r="21" spans="1:4" ht="18" customHeight="1" x14ac:dyDescent="0.35">
      <c r="A21" s="31" t="s">
        <v>158</v>
      </c>
      <c r="C21" s="80" t="s">
        <v>204</v>
      </c>
      <c r="D21" s="80"/>
    </row>
    <row r="22" spans="1:4" ht="19.5" customHeight="1" x14ac:dyDescent="0.35">
      <c r="A22" s="26" t="s">
        <v>183</v>
      </c>
      <c r="C22" s="81">
        <f>SUMIF('4. Balayage'!$C$6:$C$29,A22,'4. Balayage'!$L$6:$L$29)</f>
        <v>4500</v>
      </c>
      <c r="D22" s="81"/>
    </row>
    <row r="23" spans="1:4" ht="19.5" customHeight="1" x14ac:dyDescent="0.35">
      <c r="A23" s="29" t="s">
        <v>175</v>
      </c>
      <c r="C23" s="82">
        <f>SUMIF('4. Balayage'!$C$6:$C$29,A23,'4. Balayage'!$L$6:$L$29)</f>
        <v>24000</v>
      </c>
      <c r="D23" s="82"/>
    </row>
    <row r="24" spans="1:4" ht="19.5" customHeight="1" x14ac:dyDescent="0.35">
      <c r="A24" s="26" t="s">
        <v>205</v>
      </c>
      <c r="C24" s="81">
        <f>SUMIF('4. Balayage'!$C$6:$C$29,A24,'4. Balayage'!$L$6:$L$29)</f>
        <v>0</v>
      </c>
      <c r="D24" s="81"/>
    </row>
    <row r="25" spans="1:4" ht="19.5" customHeight="1" x14ac:dyDescent="0.35">
      <c r="A25" s="29" t="s">
        <v>180</v>
      </c>
      <c r="C25" s="82">
        <f>SUMIF('4. Balayage'!$C$6:$C$29,A25,'4. Balayage'!$L$6:$L$29)</f>
        <v>6000</v>
      </c>
      <c r="D25" s="82"/>
    </row>
    <row r="26" spans="1:4" ht="19.5" customHeight="1" x14ac:dyDescent="0.35">
      <c r="A26" s="26" t="s">
        <v>186</v>
      </c>
      <c r="C26" s="81">
        <f>SUMIF('4. Balayage'!$C$6:$C$29,A26,'4. Balayage'!$L$6:$L$29)</f>
        <v>3000</v>
      </c>
      <c r="D26" s="81"/>
    </row>
  </sheetData>
  <mergeCells count="14">
    <mergeCell ref="C23:D23"/>
    <mergeCell ref="C24:D24"/>
    <mergeCell ref="C25:D25"/>
    <mergeCell ref="C26:D26"/>
    <mergeCell ref="A13:C13"/>
    <mergeCell ref="A15:D18"/>
    <mergeCell ref="A20:D20"/>
    <mergeCell ref="C21:D21"/>
    <mergeCell ref="C22:D22"/>
    <mergeCell ref="A1:D1"/>
    <mergeCell ref="A2:D2"/>
    <mergeCell ref="A4:D4"/>
    <mergeCell ref="A11:D11"/>
    <mergeCell ref="A12:C12"/>
  </mergeCells>
  <pageMargins left="0.3" right="0.3" top="0.4" bottom="0.4" header="0.511811023622047" footer="0.511811023622047"/>
  <pageSetup fitToHeight="0" orientation="landscape" horizontalDpi="300" verticalDpi="300"/>
  <drawing r:id="rId1"/>
</worksheet>
</file>